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-15" yWindow="0" windowWidth="11895" windowHeight="5610" tabRatio="639" firstSheet="2" activeTab="2"/>
  </bookViews>
  <sheets>
    <sheet name="Översikt typoperationer" sheetId="18" r:id="rId1"/>
    <sheet name="Prispåslag" sheetId="17" r:id="rId2"/>
    <sheet name="Trauma generella krav" sheetId="2" r:id="rId3"/>
    <sheet name="T1 Plattfix minifragment" sheetId="7" r:id="rId4"/>
    <sheet name="T2 Plattfix småfragment" sheetId="8" r:id="rId5"/>
    <sheet name="T3 Plattfix standardfragment" sheetId="9" r:id="rId6"/>
    <sheet name="T4 Skruv kannulerad" sheetId="10" r:id="rId7"/>
    <sheet name="T5-T8 Märgspikningssystem " sheetId="11" r:id="rId8"/>
    <sheet name="T9 Fixationssyst externt" sheetId="12" r:id="rId9"/>
    <sheet name="T10 Fixationssyst cervikal höft" sheetId="13" r:id="rId10"/>
    <sheet name="T11 Plattfixation trokant frakt" sheetId="14" r:id="rId11"/>
    <sheet name="T12 Plattfix distala radius" sheetId="16" r:id="rId12"/>
  </sheets>
  <definedNames>
    <definedName name="_xlnm.Print_Area" localSheetId="2">'Trauma generella krav'!$A$2:$K$24</definedName>
  </definedNames>
  <calcPr calcId="114210"/>
</workbook>
</file>

<file path=xl/calcChain.xml><?xml version="1.0" encoding="utf-8"?>
<calcChain xmlns="http://schemas.openxmlformats.org/spreadsheetml/2006/main">
  <c r="F8" i="16"/>
  <c r="F14"/>
  <c r="G13" i="2"/>
  <c r="G6"/>
  <c r="G24"/>
  <c r="G41" i="16"/>
  <c r="G42"/>
  <c r="K41"/>
  <c r="K42"/>
  <c r="K43"/>
  <c r="G41" i="14"/>
  <c r="G42"/>
  <c r="K41"/>
  <c r="K42"/>
  <c r="K43"/>
  <c r="F8" i="13"/>
  <c r="F14"/>
  <c r="G31"/>
  <c r="G32"/>
  <c r="K31"/>
  <c r="K32"/>
  <c r="K33"/>
  <c r="F9" i="12"/>
  <c r="F15"/>
  <c r="G45"/>
  <c r="G46"/>
  <c r="K45"/>
  <c r="K46"/>
  <c r="K47"/>
  <c r="F145" i="11"/>
  <c r="F149"/>
  <c r="G161"/>
  <c r="G162"/>
  <c r="K161"/>
  <c r="K162"/>
  <c r="K163"/>
  <c r="F95"/>
  <c r="F102"/>
  <c r="G132"/>
  <c r="G133"/>
  <c r="K132"/>
  <c r="K133"/>
  <c r="K134"/>
  <c r="G82"/>
  <c r="G83"/>
  <c r="K82"/>
  <c r="K83"/>
  <c r="K84"/>
  <c r="F9"/>
  <c r="F16"/>
  <c r="G37"/>
  <c r="G38"/>
  <c r="K37"/>
  <c r="K38"/>
  <c r="K39"/>
  <c r="F10"/>
  <c r="F11"/>
  <c r="F12"/>
  <c r="F8" i="10"/>
  <c r="F15"/>
  <c r="G31"/>
  <c r="G32"/>
  <c r="K31"/>
  <c r="K32"/>
  <c r="K33"/>
  <c r="F8" i="9"/>
  <c r="F15"/>
  <c r="G43"/>
  <c r="G44"/>
  <c r="K43"/>
  <c r="K44"/>
  <c r="K45"/>
  <c r="F9"/>
  <c r="F10"/>
  <c r="F12"/>
  <c r="F13"/>
  <c r="G38" i="7"/>
  <c r="G39"/>
  <c r="K38"/>
  <c r="K39"/>
  <c r="K40"/>
  <c r="F9" i="8"/>
  <c r="F15"/>
  <c r="G45"/>
  <c r="G46"/>
  <c r="K45"/>
  <c r="K46"/>
  <c r="K47"/>
  <c r="F8" i="7"/>
  <c r="F15"/>
  <c r="G23" i="2"/>
  <c r="G22"/>
  <c r="G21"/>
  <c r="G20"/>
  <c r="G16"/>
  <c r="G14"/>
  <c r="G11"/>
  <c r="G7"/>
  <c r="E24" i="17"/>
  <c r="G24"/>
  <c r="F24"/>
  <c r="E23"/>
  <c r="G23"/>
  <c r="F23"/>
  <c r="E22"/>
  <c r="G22"/>
  <c r="F22"/>
  <c r="E21"/>
  <c r="G21"/>
  <c r="F21"/>
  <c r="E20"/>
  <c r="G20"/>
  <c r="F20"/>
  <c r="E19"/>
  <c r="G19"/>
  <c r="F19"/>
  <c r="E18"/>
  <c r="G18"/>
  <c r="F18"/>
  <c r="E17"/>
  <c r="G17"/>
  <c r="F17"/>
  <c r="E16"/>
  <c r="G16"/>
  <c r="F16"/>
  <c r="E15"/>
  <c r="G15"/>
  <c r="F15"/>
  <c r="E14"/>
  <c r="G14"/>
  <c r="F14"/>
  <c r="E13"/>
  <c r="G13"/>
  <c r="F13"/>
  <c r="E12"/>
  <c r="G12"/>
  <c r="F12"/>
  <c r="E11"/>
  <c r="G11"/>
  <c r="F11"/>
  <c r="E10"/>
  <c r="G10"/>
  <c r="F10"/>
  <c r="E9"/>
  <c r="G9"/>
  <c r="F9"/>
  <c r="E8"/>
  <c r="G8"/>
  <c r="F8"/>
  <c r="E7"/>
  <c r="G7"/>
  <c r="F7"/>
  <c r="E6"/>
  <c r="G6"/>
  <c r="F6"/>
  <c r="E5"/>
  <c r="G5"/>
  <c r="F5"/>
  <c r="E4"/>
  <c r="G4"/>
  <c r="F4"/>
  <c r="E3"/>
  <c r="G3"/>
  <c r="F3"/>
  <c r="F9" i="16"/>
  <c r="F10"/>
  <c r="G40"/>
  <c r="K40"/>
  <c r="G40" i="14"/>
  <c r="K40"/>
  <c r="F8"/>
  <c r="F9"/>
  <c r="F10"/>
  <c r="F14"/>
  <c r="K30" i="13"/>
  <c r="G30"/>
  <c r="F10" i="12"/>
  <c r="F11"/>
  <c r="G44"/>
  <c r="K44"/>
  <c r="K160" i="11"/>
  <c r="G160"/>
  <c r="F96"/>
  <c r="F97"/>
  <c r="F98"/>
  <c r="F99"/>
  <c r="G131"/>
  <c r="K131"/>
  <c r="F53"/>
  <c r="F50"/>
  <c r="F51"/>
  <c r="F52"/>
  <c r="F57"/>
  <c r="G81"/>
  <c r="K81"/>
  <c r="K36"/>
  <c r="G36"/>
  <c r="K30" i="10"/>
  <c r="G30"/>
  <c r="F9"/>
  <c r="F10"/>
  <c r="G42" i="9"/>
  <c r="K42"/>
  <c r="F8" i="8"/>
  <c r="K44"/>
  <c r="G44"/>
  <c r="F10"/>
  <c r="F12"/>
  <c r="F13"/>
  <c r="K37" i="7"/>
  <c r="G37"/>
  <c r="F9"/>
  <c r="F10"/>
  <c r="F11"/>
  <c r="K24" i="2"/>
</calcChain>
</file>

<file path=xl/sharedStrings.xml><?xml version="1.0" encoding="utf-8"?>
<sst xmlns="http://schemas.openxmlformats.org/spreadsheetml/2006/main" count="1232" uniqueCount="482">
  <si>
    <r>
      <t>Skall</t>
    </r>
    <r>
      <rPr>
        <sz val="10"/>
        <rFont val="Arial"/>
        <family val="2"/>
      </rPr>
      <t xml:space="preserve"> ge god förankring i långa rörben med trepunktsfixationsmetodik</t>
    </r>
  </si>
  <si>
    <r>
      <t>Skall</t>
    </r>
    <r>
      <rPr>
        <sz val="10"/>
        <rFont val="Arial"/>
        <family val="2"/>
      </rPr>
      <t xml:space="preserve"> ge god anpassning till lårbenets anatomi </t>
    </r>
  </si>
  <si>
    <t>T4.1</t>
  </si>
  <si>
    <t>T4.2</t>
  </si>
  <si>
    <t>T7.1.6</t>
  </si>
  <si>
    <t>T7.2.3</t>
  </si>
  <si>
    <t>T7.2.4</t>
  </si>
  <si>
    <t>T7.2.5</t>
  </si>
  <si>
    <t>T7.2.6</t>
  </si>
  <si>
    <t>T7.3</t>
  </si>
  <si>
    <t>T7.3.1</t>
  </si>
  <si>
    <t>T7.3.2</t>
  </si>
  <si>
    <t>T7.3.3</t>
  </si>
  <si>
    <t>T7.4</t>
  </si>
  <si>
    <t>T7.4.2</t>
  </si>
  <si>
    <t>T11.2</t>
  </si>
  <si>
    <t>T11.2.1</t>
  </si>
  <si>
    <t>T11.2.2</t>
  </si>
  <si>
    <r>
      <t>Skall</t>
    </r>
    <r>
      <rPr>
        <sz val="10"/>
        <rFont val="Arial"/>
        <family val="2"/>
      </rPr>
      <t xml:space="preserve"> vara av rostfritt stål eller aluminium</t>
    </r>
  </si>
  <si>
    <r>
      <t>Skall</t>
    </r>
    <r>
      <rPr>
        <sz val="10"/>
        <rFont val="Arial"/>
        <family val="2"/>
      </rPr>
      <t xml:space="preserve"> tillhandahållas med erfoderliga instrument och tillbehör  </t>
    </r>
  </si>
  <si>
    <r>
      <t xml:space="preserve">Sortiments- och tillbehörsförteckning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</t>
    </r>
  </si>
  <si>
    <r>
      <t>Skall</t>
    </r>
    <r>
      <rPr>
        <sz val="10"/>
        <rFont val="Arial"/>
        <family val="2"/>
      </rPr>
      <t xml:space="preserve"> ha goda hållfasthetsegenskaper</t>
    </r>
  </si>
  <si>
    <t>Beskrivning</t>
  </si>
  <si>
    <t>Uppfylls</t>
  </si>
  <si>
    <t>Skall</t>
  </si>
  <si>
    <t>Bör</t>
  </si>
  <si>
    <t>Ja</t>
  </si>
  <si>
    <t>Nej</t>
  </si>
  <si>
    <t>X</t>
  </si>
  <si>
    <t>Krav</t>
  </si>
  <si>
    <t>Funktion</t>
  </si>
  <si>
    <r>
      <t>Skall</t>
    </r>
    <r>
      <rPr>
        <sz val="10"/>
        <rFont val="Arial"/>
        <family val="2"/>
      </rPr>
      <t xml:space="preserve"> ha stabil låsningsfunktion mot märgspiken</t>
    </r>
  </si>
  <si>
    <t>T11.2.3</t>
  </si>
  <si>
    <t>T11.2.4</t>
  </si>
  <si>
    <t>T11.2.5</t>
  </si>
  <si>
    <t>T11.3</t>
  </si>
  <si>
    <t>T11.3.1</t>
  </si>
  <si>
    <t>T11.3.2</t>
  </si>
  <si>
    <t>T11.3.3</t>
  </si>
  <si>
    <t>T11.3.4</t>
  </si>
  <si>
    <t>Ange</t>
  </si>
  <si>
    <r>
      <t>Skall</t>
    </r>
    <r>
      <rPr>
        <sz val="10"/>
        <rFont val="Arial"/>
        <family val="2"/>
      </rPr>
      <t xml:space="preserve"> vara av rostfritt stål, kolfiber eller aluminium</t>
    </r>
  </si>
  <si>
    <r>
      <t>Skall</t>
    </r>
    <r>
      <rPr>
        <sz val="10"/>
        <rFont val="Arial"/>
        <family val="2"/>
      </rPr>
      <t xml:space="preserve"> vara av rostfritt stål, kolfiber eller aluminium.</t>
    </r>
  </si>
  <si>
    <r>
      <t>Skall</t>
    </r>
    <r>
      <rPr>
        <sz val="10"/>
        <rFont val="Arial"/>
        <family val="2"/>
      </rPr>
      <t xml:space="preserve"> vara av rostfritt stål</t>
    </r>
  </si>
  <si>
    <t>Skruv</t>
  </si>
  <si>
    <t>Standardplatta</t>
  </si>
  <si>
    <t xml:space="preserve">Anatomisk platta </t>
  </si>
  <si>
    <t>Plattfixationssystem småfragment</t>
  </si>
  <si>
    <t xml:space="preserve">Antomisk platta </t>
  </si>
  <si>
    <t>Märgspik</t>
  </si>
  <si>
    <t>Låsningsskruv</t>
  </si>
  <si>
    <t>End-Cap</t>
  </si>
  <si>
    <t>Märgspikningssystem extremitet nedre</t>
  </si>
  <si>
    <t>Märgspikningssystem för trochantär och subtrochantär femurfraktur</t>
  </si>
  <si>
    <t>Glidskruv</t>
  </si>
  <si>
    <t>Märgspikningssystem flexibel fixation</t>
  </si>
  <si>
    <t>Fixationssystem externt</t>
  </si>
  <si>
    <r>
      <t>Skall</t>
    </r>
    <r>
      <rPr>
        <sz val="10"/>
        <rFont val="Arial"/>
        <family val="2"/>
      </rPr>
      <t xml:space="preserve"> i standardutförande ha möjlighet till fixation av olika rörbensfrakturer</t>
    </r>
  </si>
  <si>
    <r>
      <t>Skall</t>
    </r>
    <r>
      <rPr>
        <sz val="10"/>
        <rFont val="Arial"/>
        <family val="2"/>
      </rPr>
      <t xml:space="preserve"> finnas i kompletta uppsättningar för minst två anpassade grundstorlekar (för mindre och större rörben).</t>
    </r>
  </si>
  <si>
    <r>
      <t>Skall</t>
    </r>
    <r>
      <rPr>
        <sz val="10"/>
        <rFont val="Arial"/>
        <family val="2"/>
      </rPr>
      <t xml:space="preserve"> ge god förankring i lårbenshuvudet</t>
    </r>
  </si>
  <si>
    <r>
      <t>Skall</t>
    </r>
    <r>
      <rPr>
        <sz val="10"/>
        <rFont val="Arial"/>
        <family val="2"/>
      </rPr>
      <t xml:space="preserve"> ge god möjlighet till glidfunktion av glidskruv</t>
    </r>
  </si>
  <si>
    <r>
      <t>Skall</t>
    </r>
    <r>
      <rPr>
        <sz val="10"/>
        <rFont val="Arial"/>
        <family val="2"/>
      </rPr>
      <t xml:space="preserve"> ge god fixation i spongiöst ben</t>
    </r>
  </si>
  <si>
    <r>
      <t>Skall</t>
    </r>
    <r>
      <rPr>
        <sz val="10"/>
        <rFont val="Arial"/>
        <family val="2"/>
      </rPr>
      <t xml:space="preserve"> ge god fixation i corticalt ben </t>
    </r>
  </si>
  <si>
    <t>Halvringar</t>
  </si>
  <si>
    <t>Fixationspinnar</t>
  </si>
  <si>
    <t>Fixationsklampar</t>
  </si>
  <si>
    <t>Fixationssystem för cervikal höftfraktur</t>
  </si>
  <si>
    <t>Spik/Skruv</t>
  </si>
  <si>
    <t>Plattfixationssystem för trokantära frakturer</t>
  </si>
  <si>
    <t>Platta</t>
  </si>
  <si>
    <t>GENERELLA KRAV OMRÅDE TRAUMA</t>
  </si>
  <si>
    <t>Maxpoäng, generella krav</t>
  </si>
  <si>
    <t>Glidskruv el. motsvarande</t>
  </si>
  <si>
    <t>Vikt</t>
  </si>
  <si>
    <t>Skruv liten/mellan/stor</t>
  </si>
  <si>
    <r>
      <t>Skall</t>
    </r>
    <r>
      <rPr>
        <sz val="10"/>
        <rFont val="Arial"/>
        <family val="2"/>
      </rPr>
      <t xml:space="preserve"> erbjuda adekvat proximal fixation i collum femoris</t>
    </r>
  </si>
  <si>
    <t>T2</t>
  </si>
  <si>
    <t>T5.1</t>
  </si>
  <si>
    <t>Maxp</t>
  </si>
  <si>
    <t>Förbindelsestag</t>
  </si>
  <si>
    <t>T10</t>
  </si>
  <si>
    <t>T10.1</t>
  </si>
  <si>
    <t>T10.1.1</t>
  </si>
  <si>
    <t>T10.1.2</t>
  </si>
  <si>
    <t>T10.1.3</t>
  </si>
  <si>
    <t>T10.1.4</t>
  </si>
  <si>
    <t>T10.1.5</t>
  </si>
  <si>
    <t>T11</t>
  </si>
  <si>
    <t>T11.1</t>
  </si>
  <si>
    <t>T11.1.1</t>
  </si>
  <si>
    <t>T11.1.2</t>
  </si>
  <si>
    <t>T11.1.3</t>
  </si>
  <si>
    <t>T11.1.4</t>
  </si>
  <si>
    <r>
      <t>Skall</t>
    </r>
    <r>
      <rPr>
        <sz val="10"/>
        <rFont val="Arial"/>
        <family val="2"/>
      </rPr>
      <t xml:space="preserve"> vara avsett för cervikala höftfrakturer.</t>
    </r>
  </si>
  <si>
    <t>T5.2</t>
  </si>
  <si>
    <t>T5.3</t>
  </si>
  <si>
    <t>T6</t>
  </si>
  <si>
    <t>T7</t>
  </si>
  <si>
    <t>T7.1</t>
  </si>
  <si>
    <t>T7.1.1</t>
  </si>
  <si>
    <t>T7.1.2</t>
  </si>
  <si>
    <t>T7.1.3</t>
  </si>
  <si>
    <t>T7.1.4</t>
  </si>
  <si>
    <t>T7.1.5</t>
  </si>
  <si>
    <t>T7.2</t>
  </si>
  <si>
    <t>T7.2.1</t>
  </si>
  <si>
    <t>T7.2.2</t>
  </si>
  <si>
    <t>T8</t>
  </si>
  <si>
    <t>T8.1</t>
  </si>
  <si>
    <t>T8.1.1</t>
  </si>
  <si>
    <t>T8.1.2</t>
  </si>
  <si>
    <t>T8.1.3</t>
  </si>
  <si>
    <t>T8.1.4</t>
  </si>
  <si>
    <t>T8.1.5</t>
  </si>
  <si>
    <t>T9</t>
  </si>
  <si>
    <t>T9.1</t>
  </si>
  <si>
    <t>T9.1.1</t>
  </si>
  <si>
    <t>T9.1.2</t>
  </si>
  <si>
    <t>T9.1.3</t>
  </si>
  <si>
    <t>T9.1.4</t>
  </si>
  <si>
    <t>T9.2</t>
  </si>
  <si>
    <t>T9.2.2</t>
  </si>
  <si>
    <t>T11.1.5</t>
  </si>
  <si>
    <t>Handhavande - instrumentarier</t>
    <phoneticPr fontId="6" type="noConversion"/>
  </si>
  <si>
    <t>Övrig dokumentation</t>
  </si>
  <si>
    <t>T2.1</t>
  </si>
  <si>
    <t>T2.2</t>
  </si>
  <si>
    <t>T3.1</t>
  </si>
  <si>
    <t>T3.2</t>
  </si>
  <si>
    <t>T3.3</t>
  </si>
  <si>
    <t>T3.4</t>
  </si>
  <si>
    <r>
      <t xml:space="preserve">Extraktions-/revisionsinstrument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kunna tillhandahållas även efter avtalstidens utgång.</t>
    </r>
    <phoneticPr fontId="6" type="noConversion"/>
  </si>
  <si>
    <t>Vetenskaplig dokumentatation</t>
    <phoneticPr fontId="6" type="noConversion"/>
  </si>
  <si>
    <t>Utbildning, service och support</t>
    <phoneticPr fontId="6" type="noConversion"/>
  </si>
  <si>
    <t>Bedömning kommer att göras utifrån T2.1 Köparen måste definiera specificerad poäng- och viktfördelning.</t>
  </si>
  <si>
    <r>
      <t>Bör</t>
    </r>
    <r>
      <rPr>
        <sz val="10"/>
        <rFont val="Arial"/>
        <family val="2"/>
      </rPr>
      <t xml:space="preserve"> finnas i ett stort antal varianter för olika anatomiska lokaler. Köparen måste definiera specificerad poäng- och viktfördelning.</t>
    </r>
  </si>
  <si>
    <r>
      <t>Bör</t>
    </r>
    <r>
      <rPr>
        <sz val="10"/>
        <rFont val="Arial"/>
        <family val="2"/>
      </rPr>
      <t xml:space="preserve"> ha möjlighet till standardfixation, vinkelstabil fixation och dynamisk kompression via plattan. Köparen måste definiera specificerad poäng- och viktfördelning.</t>
    </r>
  </si>
  <si>
    <r>
      <t>Skall</t>
    </r>
    <r>
      <rPr>
        <sz val="10"/>
        <rFont val="Arial"/>
        <family val="2"/>
      </rPr>
      <t xml:space="preserve"> ge möjlighet till fixation genom collum femoris med en eller flera element med glidfunktion.</t>
    </r>
  </si>
  <si>
    <r>
      <t>Skall</t>
    </r>
    <r>
      <rPr>
        <sz val="10"/>
        <rFont val="Arial"/>
        <family val="2"/>
      </rPr>
      <t xml:space="preserve"> ge möjlighet till fixation med låsningsskruv distalt genom spiken</t>
    </r>
  </si>
  <si>
    <t>T1.1</t>
  </si>
  <si>
    <t>T1.1.1</t>
  </si>
  <si>
    <t>T1.1.2</t>
  </si>
  <si>
    <t>T1.1.3</t>
  </si>
  <si>
    <t>T1.1.5</t>
  </si>
  <si>
    <t>T1.2</t>
  </si>
  <si>
    <t>T1.2.1</t>
  </si>
  <si>
    <t>T1.2.2</t>
  </si>
  <si>
    <t>T1.2.3</t>
  </si>
  <si>
    <t>T1.2.4</t>
  </si>
  <si>
    <t>T1.3</t>
  </si>
  <si>
    <t>T1.3.1</t>
  </si>
  <si>
    <t>T1.3.2</t>
  </si>
  <si>
    <t>T1.3.3</t>
  </si>
  <si>
    <t>T1.4</t>
  </si>
  <si>
    <t>T1.4.1</t>
  </si>
  <si>
    <t>TG1</t>
  </si>
  <si>
    <t>TG1.1</t>
  </si>
  <si>
    <t>TG2.1</t>
  </si>
  <si>
    <t>TG2.2</t>
  </si>
  <si>
    <t>TG3.1</t>
  </si>
  <si>
    <t>TG3.2</t>
  </si>
  <si>
    <t>TG3.3</t>
  </si>
  <si>
    <t>TG4</t>
  </si>
  <si>
    <t>TG4.1</t>
  </si>
  <si>
    <t>TG4.2</t>
  </si>
  <si>
    <t>TG4.3</t>
  </si>
  <si>
    <t>TG4.4</t>
  </si>
  <si>
    <t>T2.1.1</t>
  </si>
  <si>
    <t>T2.1.2</t>
  </si>
  <si>
    <t>T2.1.3</t>
  </si>
  <si>
    <t>T2.1.4</t>
  </si>
  <si>
    <t>T2.1.5</t>
  </si>
  <si>
    <t>T2.1.6</t>
  </si>
  <si>
    <t>T2.2.1</t>
  </si>
  <si>
    <t>T2.2.2</t>
  </si>
  <si>
    <t>T2.2.3</t>
  </si>
  <si>
    <t>T2.2.4</t>
  </si>
  <si>
    <t>T2.2.5</t>
  </si>
  <si>
    <t>T2.2.6</t>
  </si>
  <si>
    <t>T2.2.7</t>
  </si>
  <si>
    <t>T2.3</t>
  </si>
  <si>
    <t>T2.3.1</t>
  </si>
  <si>
    <t>T2.3.2</t>
  </si>
  <si>
    <t>T2.3.3</t>
  </si>
  <si>
    <t>T2.4</t>
  </si>
  <si>
    <t>T2.4.1</t>
  </si>
  <si>
    <t>T3.1.1</t>
  </si>
  <si>
    <t>T3.1.2</t>
  </si>
  <si>
    <t>T3.1.3</t>
  </si>
  <si>
    <t>T3.1.4</t>
  </si>
  <si>
    <t>T3.1.5</t>
  </si>
  <si>
    <t>T3.2.1</t>
  </si>
  <si>
    <t>T3.2.2</t>
  </si>
  <si>
    <t>T3.2.3</t>
  </si>
  <si>
    <t>T3.2.4</t>
  </si>
  <si>
    <t>T3.2.5</t>
  </si>
  <si>
    <t>T3.2.6</t>
  </si>
  <si>
    <t>T3.3.1</t>
  </si>
  <si>
    <t>T3.3.2</t>
  </si>
  <si>
    <t>T3.3.3</t>
  </si>
  <si>
    <t>T3.3.4</t>
  </si>
  <si>
    <t>T3.3.5</t>
  </si>
  <si>
    <t>T3.4.2</t>
  </si>
  <si>
    <t>T4.1.1</t>
  </si>
  <si>
    <t>T4.1.2</t>
  </si>
  <si>
    <t>T4.1.3</t>
  </si>
  <si>
    <t>T4.1.4</t>
  </si>
  <si>
    <t>T4.1.5</t>
  </si>
  <si>
    <t>T4.1.6</t>
  </si>
  <si>
    <t>T4.2.1</t>
  </si>
  <si>
    <t>T5.1.1</t>
  </si>
  <si>
    <t>T5.1.2</t>
  </si>
  <si>
    <t>T5.1.3</t>
  </si>
  <si>
    <t>T5.1.4</t>
  </si>
  <si>
    <t>T5.2.1</t>
  </si>
  <si>
    <t>T5.2.2</t>
  </si>
  <si>
    <t>T5.2.3</t>
  </si>
  <si>
    <t>T5.2.4</t>
  </si>
  <si>
    <t>T5.3.1</t>
  </si>
  <si>
    <t>T5.3.2</t>
  </si>
  <si>
    <t>T5.3.3</t>
  </si>
  <si>
    <t>T6.1</t>
  </si>
  <si>
    <t>T6.1.1</t>
  </si>
  <si>
    <t>T6.1.2</t>
  </si>
  <si>
    <t>T6.1.3</t>
  </si>
  <si>
    <t>T6.1.4</t>
  </si>
  <si>
    <t>T6.1.5</t>
  </si>
  <si>
    <t>T6.1.6</t>
  </si>
  <si>
    <t>T6.2</t>
  </si>
  <si>
    <t>T6.2.5</t>
  </si>
  <si>
    <t>T6.2.4</t>
  </si>
  <si>
    <t>T6.2.3</t>
  </si>
  <si>
    <t>T6.2.2</t>
  </si>
  <si>
    <t>T6.2.1</t>
  </si>
  <si>
    <t>T6.3</t>
  </si>
  <si>
    <t>T6.3.1</t>
  </si>
  <si>
    <t>T6.3.2</t>
  </si>
  <si>
    <t>T6.3.3</t>
  </si>
  <si>
    <t>T6.3.4</t>
  </si>
  <si>
    <t>T7.3.4</t>
  </si>
  <si>
    <t>T7.4.1</t>
  </si>
  <si>
    <t>T7.4.3</t>
  </si>
  <si>
    <t>T7.4.4</t>
  </si>
  <si>
    <t>T9.2.1</t>
  </si>
  <si>
    <t>T9.3</t>
  </si>
  <si>
    <t>T9.3.1</t>
  </si>
  <si>
    <t>T9.3.2</t>
  </si>
  <si>
    <t>T9.3.3</t>
  </si>
  <si>
    <t>T9.3.4</t>
  </si>
  <si>
    <t>T9.4</t>
  </si>
  <si>
    <t>T9.4.1</t>
  </si>
  <si>
    <t>T9.4.2</t>
  </si>
  <si>
    <t>T9.4.3</t>
  </si>
  <si>
    <t>T9.4.4</t>
  </si>
  <si>
    <t>T9.4.5</t>
  </si>
  <si>
    <t>T9.4.6</t>
  </si>
  <si>
    <t>T10.1.6</t>
  </si>
  <si>
    <t>T10.1.7</t>
  </si>
  <si>
    <t>T10.1.8</t>
  </si>
  <si>
    <t>T10.1.9</t>
  </si>
  <si>
    <t>T11.1.6</t>
  </si>
  <si>
    <t>T11.3.5</t>
  </si>
  <si>
    <t>T11.3.6</t>
  </si>
  <si>
    <r>
      <t>Kirurgisk teknik</t>
    </r>
    <r>
      <rPr>
        <b/>
        <sz val="10"/>
        <rFont val="Arial"/>
        <family val="2"/>
      </rPr>
      <t xml:space="preserve"> skall </t>
    </r>
    <r>
      <rPr>
        <sz val="10"/>
        <rFont val="Arial"/>
        <family val="2"/>
      </rPr>
      <t xml:space="preserve">vara på engelska alternativt svenska. </t>
    </r>
  </si>
  <si>
    <r>
      <t xml:space="preserve">Implantatet </t>
    </r>
    <r>
      <rPr>
        <b/>
        <sz val="10"/>
        <rFont val="Arial"/>
        <family val="2"/>
      </rPr>
      <t>bör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vara kliniskt dokumenterat. De data som leverantören vill åberopa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</t>
    </r>
  </si>
  <si>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>vara av rostfritt stål eller titanlegering.</t>
    </r>
  </si>
  <si>
    <r>
      <t xml:space="preserve">Bör </t>
    </r>
    <r>
      <rPr>
        <sz val="10"/>
        <rFont val="Arial"/>
        <family val="2"/>
      </rPr>
      <t>vara av rostfritt stål eller titanlegering.</t>
    </r>
  </si>
  <si>
    <r>
      <t>Bör</t>
    </r>
    <r>
      <rPr>
        <sz val="10"/>
        <rFont val="Arial"/>
        <family val="2"/>
      </rPr>
      <t xml:space="preserve"> vara av rostfritt stål eller titanlegering.</t>
    </r>
  </si>
  <si>
    <t>Övrigt</t>
  </si>
  <si>
    <t>T9.5</t>
  </si>
  <si>
    <t>T9.5.1</t>
  </si>
  <si>
    <r>
      <t>Skall</t>
    </r>
    <r>
      <rPr>
        <sz val="10"/>
        <rFont val="Arial"/>
        <family val="2"/>
      </rPr>
      <t xml:space="preserve"> vara av rostfritt stål eller titanlegering</t>
    </r>
  </si>
  <si>
    <r>
      <t xml:space="preserve">Stödplatta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anpassat till platta alternativt inbyggt i plattan</t>
    </r>
  </si>
  <si>
    <t>T12</t>
  </si>
  <si>
    <t>Plattfixationssystem distala radius</t>
  </si>
  <si>
    <t>T12.1</t>
  </si>
  <si>
    <t>T12.1.1</t>
  </si>
  <si>
    <t>T12.1.2</t>
  </si>
  <si>
    <t>T12.1.3</t>
  </si>
  <si>
    <t>T12.1.4</t>
  </si>
  <si>
    <t>T12.1.5</t>
  </si>
  <si>
    <t>T12.1.6</t>
  </si>
  <si>
    <t>T12.2</t>
  </si>
  <si>
    <t>T12.2.1</t>
  </si>
  <si>
    <t>T12.2.2</t>
  </si>
  <si>
    <t>T12.2.3</t>
  </si>
  <si>
    <t>T12.2.4</t>
  </si>
  <si>
    <t>T12.2.5</t>
  </si>
  <si>
    <t>T12.2.6</t>
  </si>
  <si>
    <t>T12.2.8</t>
  </si>
  <si>
    <t>T12.3</t>
  </si>
  <si>
    <t>T12.3.1</t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</si>
  <si>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av rostfritt stål eller titanlegering.</t>
    </r>
  </si>
  <si>
    <r>
      <t xml:space="preserve">Anbudsgivaren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beskriva sina resurser för och omfattning av utbildningsinsatser inom området. </t>
    </r>
  </si>
  <si>
    <r>
      <t>Skall</t>
    </r>
    <r>
      <rPr>
        <sz val="10"/>
        <rFont val="Arial"/>
        <family val="2"/>
      </rPr>
      <t xml:space="preserve"> finnas i ett stort antal längder med 2 mm intervall BÖR krav ??</t>
    </r>
  </si>
  <si>
    <r>
      <t>Bör</t>
    </r>
    <r>
      <rPr>
        <sz val="10"/>
        <rFont val="Arial"/>
        <family val="2"/>
      </rPr>
      <t xml:space="preserve"> finnas i vinkelstabilt utförande.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</si>
  <si>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Bruksanvisningar avseende kirurgisk teknik, instrumentförteckningar och skötselanvisningar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Dessa kommer att bedömas angående tydlighet, utförlighet och enkelhet.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</si>
  <si>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>Kirurgisk teknik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finnas i digitalt format.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</si>
  <si>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Bedömning kommer att göras över utbildningsutbudets omfattning samt vilka personella resurser anbudsgivaren avsatt för ändamålet.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</si>
  <si>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Supportorganisationen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väl uppbyggd och finnas i Sverige, skall beskrivas i anbudet.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</si>
  <si>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Leverantören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vid behov kunna ställa upp med personlig support vid operation, skall bekrivas i anbudet.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</si>
  <si>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Instrumentarier för implantation av respektive system </t>
    </r>
    <r>
      <rPr>
        <b/>
        <sz val="10"/>
        <rFont val="Arial"/>
        <family val="2"/>
      </rPr>
      <t xml:space="preserve">skall </t>
    </r>
    <r>
      <rPr>
        <sz val="10"/>
        <rFont val="Arial"/>
        <family val="2"/>
      </rPr>
      <t>kunna erbjudas</t>
    </r>
  </si>
  <si>
    <r>
      <t>Instrumentarier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enkla, logiska och tillförlitliga beträffande att</t>
    </r>
    <r>
      <rPr>
        <sz val="10"/>
        <color indexed="10"/>
        <rFont val="Arial"/>
        <family val="2"/>
      </rPr>
      <t xml:space="preserve"> xxx. 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</si>
  <si>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placerade i instrumentgaller/box på förutbestämd plats.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</si>
  <si>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passa till alla användare,såsom höger- samt vänsterhänta, stora och små händer.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</si>
  <si>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Instrumentarium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 att ta isär, rengöra och sterilisera. Instruktioner för detta bör finnas. </t>
    </r>
    <r>
      <rPr>
        <sz val="10"/>
        <color indexed="10"/>
        <rFont val="Arial"/>
        <family val="2"/>
      </rPr>
      <t>Köparen måste definiera specificerad poäng- och viktfördelning.</t>
    </r>
  </si>
  <si>
    <t>TG1.2</t>
  </si>
  <si>
    <t>TG2.3</t>
  </si>
  <si>
    <t>TG3</t>
  </si>
  <si>
    <t>TG3.4</t>
  </si>
  <si>
    <t>TG4.5</t>
  </si>
  <si>
    <t>TG4.6</t>
  </si>
  <si>
    <t>Landstingets beräknade årsvolym antal operationer</t>
  </si>
  <si>
    <t>Innehåll, typoperation:</t>
  </si>
  <si>
    <t>Anbudsgivare:</t>
  </si>
  <si>
    <t>Position</t>
  </si>
  <si>
    <t>Typ av artikel</t>
  </si>
  <si>
    <t>Antal</t>
  </si>
  <si>
    <t>Lev artikelnummer</t>
  </si>
  <si>
    <t>Lev artikel benämning</t>
  </si>
  <si>
    <t>Kommentarer</t>
  </si>
  <si>
    <t>Bilaga Produktbroschyr Surgical technique</t>
  </si>
  <si>
    <t xml:space="preserve">Standard platta ca 2.0, rak, 4-6 hål </t>
  </si>
  <si>
    <t xml:space="preserve">Anatomisk platta, vinkelstabil  </t>
  </si>
  <si>
    <t>* Landstinget anger antal</t>
  </si>
  <si>
    <t>Summa pris</t>
  </si>
  <si>
    <t>KRAVSPECIFIKATION</t>
  </si>
  <si>
    <t>Typop T1 Plattfixationssystem minifragment</t>
  </si>
  <si>
    <t xml:space="preserve">Standard platta ca 3.5, rak, 6-7 hål </t>
  </si>
  <si>
    <t xml:space="preserve">Anatomisk platta vinkelstabil för: </t>
  </si>
  <si>
    <t>Distal Medial Tibia, 5-6 hål</t>
  </si>
  <si>
    <t>Proximala Humerus, 3-4 hål</t>
  </si>
  <si>
    <t>Typop T2 Plattfixationssystem småfragment</t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</si>
  <si>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rostfritt stål och/eller titanlegering.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</si>
  <si>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standardutförande och vinkelstabilt utförande.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</si>
  <si>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</si>
  <si>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Bör </t>
    </r>
    <r>
      <rPr>
        <sz val="10"/>
        <rFont val="Arial"/>
        <family val="2"/>
      </rPr>
      <t>finnas i självgängande utförand</t>
    </r>
    <r>
      <rPr>
        <b/>
        <sz val="10"/>
        <rFont val="Arial"/>
        <family val="2"/>
      </rPr>
      <t xml:space="preserve">e.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</si>
  <si>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standardutförande och vinkelstabilt utförande.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</si>
  <si>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</si>
  <si>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med möjlighet till fixation av cerclage mot platta.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</si>
  <si>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utförande typ tunna plattor, lättbockade plattor etc utöver reguljära standardplattor.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</si>
  <si>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ha möjlighet till standardfixation, vinkelstabil fixation och dynamisk kompression via plattan.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</si>
  <si>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rostfritt stål och/eller titanlegering.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</si>
  <si>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finnas i rostfritt stål och/eller titanlegering.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</si>
  <si>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varianter för olika anatomiska lokaler. </t>
    </r>
    <r>
      <rPr>
        <sz val="10"/>
        <color indexed="10"/>
        <rFont val="Arial"/>
        <family val="2"/>
      </rPr>
      <t>Köparen måste definiera specificerad poäng- och viktfördelning.</t>
    </r>
  </si>
  <si>
    <t xml:space="preserve">Standard platta ca 4.5 rak, 6-7 hål </t>
  </si>
  <si>
    <t>Distala Femur 12-13 hål</t>
  </si>
  <si>
    <t>Proximala Laterala Tibia 6-8 hål</t>
  </si>
  <si>
    <t>Typop T3 Plattfixationssytem standardfragment</t>
  </si>
  <si>
    <r>
      <t xml:space="preserve">Bör </t>
    </r>
    <r>
      <rPr>
        <sz val="10"/>
        <rFont val="Arial"/>
        <family val="2"/>
      </rPr>
      <t xml:space="preserve">levereras med tilläggsplattor för möjlighet till skruvfixation runt protesstem.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</si>
  <si>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levereras med tilläggsplattor för möjlighet till skruvfixation runt protesstem.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</si>
  <si>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ha möjlighet till standardfixation, vinkelstabil fixation och dynamisk kompression via plattan. </t>
    </r>
    <r>
      <rPr>
        <sz val="10"/>
        <color indexed="10"/>
        <rFont val="Arial"/>
        <family val="2"/>
      </rPr>
      <t>Köparen måste definiera specificerad poäng- och viktfördelning.</t>
    </r>
  </si>
  <si>
    <t>Typop T4 Kanullerade skruvar</t>
  </si>
  <si>
    <r>
      <t>Bör</t>
    </r>
    <r>
      <rPr>
        <sz val="10"/>
        <rFont val="Arial"/>
        <family val="2"/>
      </rPr>
      <t xml:space="preserve"> finnas i ytterdiameter mindre än 3 mm och mer än 7 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</si>
  <si>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</t>
    </r>
    <r>
      <rPr>
        <sz val="10"/>
        <rFont val="Arial"/>
        <family val="2"/>
      </rPr>
      <t>finnas i utförande med försänkbara huvuden (i.e huvudlös skruv) i flertalet diametrar.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</si>
  <si>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i självgängande och/eller självborrande utförande.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</si>
  <si>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Skruven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materialmässigt kompatibel med eventuella platt-system tillhandahållna av leverantören. </t>
    </r>
    <r>
      <rPr>
        <sz val="10"/>
        <color indexed="10"/>
        <rFont val="Arial"/>
        <family val="2"/>
      </rPr>
      <t>Köparen måste definiera specificerad poäng- och viktfördelning.</t>
    </r>
  </si>
  <si>
    <t>T2.3.4</t>
  </si>
  <si>
    <t>Märgspik Humerus 170-220 mm</t>
  </si>
  <si>
    <t>Låsskruv proximal till T5.1, ca 30 mm</t>
  </si>
  <si>
    <t>Låsskruv distal till T5.1, ca 20 mm</t>
  </si>
  <si>
    <t>End cap till T5.1, ca 5 mm</t>
  </si>
  <si>
    <t>Typop T5  Märgspikningssystem extremitet övre</t>
  </si>
  <si>
    <t>Märgspik Antegrad Femur ca 12 mm, ca 380 mm</t>
  </si>
  <si>
    <t>Märgspik Tibia, 10 mm, ca 300 mm</t>
  </si>
  <si>
    <t>Låsskruv ca diam 5 mm, 30 mm</t>
  </si>
  <si>
    <t>Endcap till märgspik Tibia, höjd  5 mm</t>
  </si>
  <si>
    <t>Typop T6 Märgspikningssytem extremitet nedre</t>
  </si>
  <si>
    <t>Glidskruv, ca 100 mm</t>
  </si>
  <si>
    <t>Låsskruv, ca 40 mm självgängande</t>
  </si>
  <si>
    <t xml:space="preserve">Endcap, höjd ca 5 mm </t>
  </si>
  <si>
    <t>Typop T7 Märgspik för trochantär och subtrochantär fraktur</t>
  </si>
  <si>
    <t>Typop T 8 Märgspik flexibel</t>
  </si>
  <si>
    <t>Förbindelsestag, ca 300 mm</t>
  </si>
  <si>
    <t>Fixationspinne, stål, ca 5 mm, 150mm</t>
  </si>
  <si>
    <t>Fixationsklamp, stag till ca 5 mm pinne</t>
  </si>
  <si>
    <t>Typop T9 Fixationssystem externt</t>
  </si>
  <si>
    <r>
      <t>Bör</t>
    </r>
    <r>
      <rPr>
        <sz val="10"/>
        <rFont val="Arial"/>
        <family val="2"/>
      </rPr>
      <t xml:space="preserve"> finnas i ett stort antal diametrar.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</si>
  <si>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ge möjlighet till vinkelstabil fixation till märgspiken.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</si>
  <si>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i ett flertal höjder anpassade till de förekommande spiktjocklekarna.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</si>
  <si>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ett stort antal längder med 10-20 mm intervall och olika tjocklekar med minst 2 mm intervall.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</si>
  <si>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ge flera alternativa fixationsmöjligheter för låsningsskruvar i respektive spikända..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</si>
  <si>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ge god anpassning till nedre extremitetens anatomi i femur respektive tibia.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</si>
  <si>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användas vid operation av femurfraktur i antegrad- och retrograd riktning och vid operation av tibiafraktur i antegrad riktning.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</si>
  <si>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 med 2-5 mm intervall.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</si>
  <si>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ha självgängande egenskaper.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</si>
  <si>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höjder med 5 mm intervall passande till alla spiktjocklekar.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</si>
  <si>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 med 10-20 mm intervall och olika tjocklekar med minst 2 mm intervall för såväl kort som lång spik.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</si>
  <si>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ha självgängande egenskaper.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</si>
  <si>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alternativ för optimerad fixation i osteopent ben.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</si>
  <si>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 med 5 mm intervall.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</si>
  <si>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antal dimensioner och ringtyper.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</si>
  <si>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kunna användas vid lednära frakturer som hybridsystem.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</si>
  <si>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ett stort antal längder och av olika tjocklek.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</si>
  <si>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>Bör</t>
    </r>
    <r>
      <rPr>
        <sz val="10"/>
        <rFont val="Arial"/>
        <family val="2"/>
      </rPr>
      <t xml:space="preserve"> finnas i standardutförande för att fixeras mot halvring eller förbindelsestag med anpassat fixationssystem.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</si>
  <si>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längder och av olika tjocklek och i form av halvpinnar och mittgängade helpinnar.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</si>
  <si>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>Bör</t>
    </r>
    <r>
      <rPr>
        <sz val="10"/>
        <rFont val="Arial"/>
        <family val="2"/>
      </rPr>
      <t xml:space="preserve"> finnas i olika dimensioner för fixation till fixationspinnar av olika grovlek och förbindelsestag.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</si>
  <si>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Komponenterna </t>
    </r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>vara MR kompatibla. Köparen måste definiera specificerad poäng- och viktfördelning.</t>
    </r>
  </si>
  <si>
    <t>Leverantör skall ange komplett konstruktion, läggs in på extra rader</t>
  </si>
  <si>
    <r>
      <t>Bör</t>
    </r>
    <r>
      <rPr>
        <sz val="10"/>
        <rFont val="Arial"/>
        <family val="2"/>
      </rPr>
      <t xml:space="preserve"> finnas i olika längder och av olika tjocklek mellan 1,5-4 mm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</si>
  <si>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kunna förankras mot rörbenet för att förhindra dislokation ur sitt ursprungsläge. </t>
    </r>
    <r>
      <rPr>
        <sz val="10"/>
        <color indexed="10"/>
        <rFont val="Arial"/>
        <family val="2"/>
      </rPr>
      <t>Köparen måste definiera specificerad poäng- och viktfördelning.</t>
    </r>
  </si>
  <si>
    <t>T9.2.3</t>
  </si>
  <si>
    <r>
      <t>Bör</t>
    </r>
    <r>
      <rPr>
        <sz val="10"/>
        <rFont val="Arial"/>
        <family val="2"/>
      </rPr>
      <t xml:space="preserve"> finnas i ett stort antal längder med 5 mm intervall.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</si>
  <si>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Köparen anger om skruv/spik skall vara kannulerad eller inte</t>
    </r>
    <r>
      <rPr>
        <sz val="10"/>
        <color indexed="10"/>
        <rFont val="Arial"/>
        <family val="2"/>
      </rPr>
      <t xml:space="preserve"> (olika önskemål från landsting till landsting)</t>
    </r>
  </si>
  <si>
    <r>
      <t xml:space="preserve">Riktinstrumentarium som möjliggör parallell insättning av två skruvar eller spikar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och detta instrumentarium bör vara anpassat så att det kan användas även för percutan osteosyntes.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</si>
  <si>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vara avsett för epifysieolyser. </t>
    </r>
    <r>
      <rPr>
        <sz val="10"/>
        <color indexed="10"/>
        <rFont val="Arial"/>
        <family val="2"/>
      </rPr>
      <t>Köparen måste definiera specificerad poäng- och viktfördelning.</t>
    </r>
  </si>
  <si>
    <t>Spik / Skruv 85-90 mm</t>
  </si>
  <si>
    <t>Typop T 10 Fixationssystem cervikal höftfrakur</t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</si>
  <si>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ett stort antal längder med olika vinklar.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</si>
  <si>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ha skruvhål avsedda för både konventionell och vinkelstabil skruvfixation.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</si>
  <si>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alternativ avsett för fixation i osteopent ben.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</si>
  <si>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med både konventionellt skruvhuvud och för vinkelstabil fixation. </t>
    </r>
    <r>
      <rPr>
        <sz val="10"/>
        <color indexed="10"/>
        <rFont val="Arial"/>
        <family val="2"/>
      </rPr>
      <t>Köparen måste definiera specificerad poäng- och viktfördelning.</t>
    </r>
  </si>
  <si>
    <t>Platta för glidskruv/spik, 4 hål</t>
  </si>
  <si>
    <t>Glidskruv/spik ca 90 mm</t>
  </si>
  <si>
    <t>Kortikaliskruv, självgängande, ca 34 mm</t>
  </si>
  <si>
    <t>Typop T11 Plattfixation trochantär höftfraktur</t>
  </si>
  <si>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 xml:space="preserve">finnas i rostfritt stål och/eller titanlegering. </t>
    </r>
    <r>
      <rPr>
        <sz val="10"/>
        <color indexed="10"/>
        <rFont val="Arial"/>
        <family val="2"/>
      </rPr>
      <t>Köparen måste definiera specificerad poäng- och viktfördelning.</t>
    </r>
  </si>
  <si>
    <t>Typop T12 Plattfixationssytem distala radius</t>
  </si>
  <si>
    <t>T12.2.7</t>
  </si>
  <si>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 xml:space="preserve">finnas med möjlighet till polyaxial skruvplacering för att fånga upp enskilda fragment etc.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</si>
  <si>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 xml:space="preserve">finnas med dorsal platta.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</si>
  <si>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Bör </t>
    </r>
    <r>
      <rPr>
        <sz val="10"/>
        <rFont val="Arial"/>
        <family val="2"/>
      </rPr>
      <t xml:space="preserve">finnas i självgängande utförande.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</si>
  <si>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Extra långa plattor </t>
    </r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 xml:space="preserve">finnas med kurverat skaft. </t>
    </r>
    <r>
      <rPr>
        <sz val="10"/>
        <color indexed="10"/>
        <rFont val="Arial"/>
        <family val="2"/>
      </rPr>
      <t>Köparen måste definiera specificerad poäng- och viktfördelning.</t>
    </r>
  </si>
  <si>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>finnas i olika bredder för att klara alla typer av patienter.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</si>
  <si>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t>Kortikalisskruv ca 2.5, ca längd 10-14 mm (samma pris på alla längder inom intervallet)</t>
  </si>
  <si>
    <t>Vinkelstabil skruv ca 2,5 mm, ca längd 10-14 mm (samma pris på alla längder inom intervallet)</t>
  </si>
  <si>
    <t>Volar platta ca 3-5 hål</t>
  </si>
  <si>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dorsalt utförande</t>
    </r>
  </si>
  <si>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i volart utförande</t>
    </r>
  </si>
  <si>
    <r>
      <t xml:space="preserve">Bör </t>
    </r>
    <r>
      <rPr>
        <sz val="10"/>
        <rFont val="Arial"/>
        <family val="2"/>
      </rPr>
      <t xml:space="preserve">finnas med låspeg som tillbehör. </t>
    </r>
    <r>
      <rPr>
        <sz val="10"/>
        <color indexed="10"/>
        <rFont val="Arial"/>
        <family val="2"/>
      </rPr>
      <t>Köparen måste definiera specificerad poäng- och viktfördelning.</t>
    </r>
  </si>
  <si>
    <t>Kortikalisskruv ca 3.5, ca längd 30-32 mm (samma pris på alla längder inom intervallet)</t>
  </si>
  <si>
    <t>Vinkelstabilskruv ca 3.5, ca längd 30-32 mm (samma pris på alla längder inom intervallet)</t>
  </si>
  <si>
    <t>Kortikalisskruv ca 2.0, ca längd 10-12 mm (samma pris på alla längder inom intervallet)</t>
  </si>
  <si>
    <t>Vinkelstabilskruv ca 2.0, ca längd 10-12 mm (samma pris på alla längder inom intervallet)</t>
  </si>
  <si>
    <t>Kortikalisskruv ca 4.5, ca längd 30-32 mm (samma pris på alla längder inom intervallet)</t>
  </si>
  <si>
    <t>Vinkelstabil skruv ca 5.0 ca längd 30-32 mm (samma pris på alla längder inom intervallet)</t>
  </si>
  <si>
    <t xml:space="preserve">Kanullerad skruv diam ca 2.0- 3.5, ca 20 mm </t>
  </si>
  <si>
    <t>Kanullerad skruv diam ca 4.0- 5.0, ca 45 mm</t>
  </si>
  <si>
    <t>Kanulllerad skruv diam ca 5.5- 7.5, ca 45 mm</t>
  </si>
  <si>
    <t>Märgspik flexibel diam ca 2 mm</t>
  </si>
  <si>
    <t xml:space="preserve">Märgspik troch/subtroch ca 170-240 mm </t>
  </si>
  <si>
    <t xml:space="preserve">Märgspik troch/subtroch ca 270-400 mm </t>
  </si>
  <si>
    <t>Eventuella svar och kommentarer från anbudsgivare</t>
  </si>
  <si>
    <t>Bedömning</t>
  </si>
  <si>
    <t>Anbudsgivarens svar</t>
  </si>
  <si>
    <t>Anbudsgivares svar</t>
  </si>
  <si>
    <t>Max specifika krav</t>
  </si>
  <si>
    <t>Poäng specifika krav</t>
  </si>
  <si>
    <t>Max generella  krav</t>
  </si>
  <si>
    <t>Poäng generella krav</t>
  </si>
  <si>
    <t>Max poäng TOTAL</t>
  </si>
  <si>
    <t>TOTAL</t>
  </si>
  <si>
    <r>
      <t xml:space="preserve">Justerat pris utifrån viktningskriterier 
</t>
    </r>
    <r>
      <rPr>
        <sz val="10"/>
        <rFont val="Arial"/>
        <family val="2"/>
      </rPr>
      <t>Formel: 
Anbudspris x (1+((Maxp-Uppnådd poäng)/Maxp) x omräkningsfaktor)</t>
    </r>
  </si>
  <si>
    <t>Ev Svar och kommentarer från anbudsgivare</t>
  </si>
  <si>
    <t>Summa poäng, generella krav</t>
  </si>
  <si>
    <t>Anbudspris/st</t>
  </si>
  <si>
    <t>Anbudspris typoperation</t>
  </si>
  <si>
    <t>Omräkningsfaktorer i samband med utvärdering med prispåslag</t>
  </si>
  <si>
    <t>anbudspris</t>
  </si>
  <si>
    <t>grundfaktor kvalitet</t>
  </si>
  <si>
    <t>Påslag vid 0 kvalitetspoäng</t>
  </si>
  <si>
    <t>omräkningsfaktor</t>
  </si>
  <si>
    <t>justerat pris</t>
  </si>
  <si>
    <t>% pris</t>
  </si>
  <si>
    <t>% kvalitet</t>
  </si>
  <si>
    <t>I exemplen används faktor 1,5 vilket motsvarar 40 % pris och 60 % funktion</t>
  </si>
  <si>
    <t>Typoperation</t>
  </si>
  <si>
    <t>Benämnning</t>
  </si>
  <si>
    <t>Trauma</t>
  </si>
  <si>
    <t>T 1</t>
  </si>
  <si>
    <t>Plattfixation minifragment</t>
  </si>
  <si>
    <t>Plattfixation småfragment</t>
  </si>
  <si>
    <t>Plattfixation standardfragment</t>
  </si>
  <si>
    <t>Skruv kannulerad</t>
  </si>
  <si>
    <t xml:space="preserve">Märgspikningssystem </t>
  </si>
  <si>
    <t>T 2</t>
  </si>
  <si>
    <t>T 3</t>
  </si>
  <si>
    <t>T 4</t>
  </si>
  <si>
    <t>T 5-8</t>
  </si>
  <si>
    <t>Fixationssystem cervikal höft</t>
  </si>
  <si>
    <t>Plattfixation trokantär fraktur</t>
  </si>
  <si>
    <t>Plattfixation distala radius</t>
  </si>
</sst>
</file>

<file path=xl/styles.xml><?xml version="1.0" encoding="utf-8"?>
<styleSheet xmlns="http://schemas.openxmlformats.org/spreadsheetml/2006/main">
  <numFmts count="1">
    <numFmt numFmtId="164" formatCode="0.0000"/>
  </numFmts>
  <fonts count="2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87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2" fillId="0" borderId="0" xfId="0" applyFont="1" applyFill="1" applyAlignment="1">
      <alignment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1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0" fillId="0" borderId="1" xfId="0" applyFill="1" applyBorder="1"/>
    <xf numFmtId="0" fontId="0" fillId="0" borderId="0" xfId="0" applyFill="1"/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49" fontId="5" fillId="0" borderId="0" xfId="0" applyNumberFormat="1" applyFont="1" applyFill="1" applyAlignment="1">
      <alignment horizontal="left"/>
    </xf>
    <xf numFmtId="0" fontId="5" fillId="0" borderId="6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49" fontId="2" fillId="2" borderId="1" xfId="1" applyNumberFormat="1" applyFont="1" applyFill="1" applyBorder="1" applyAlignment="1">
      <alignment horizontal="left" wrapText="1"/>
    </xf>
    <xf numFmtId="0" fontId="2" fillId="2" borderId="4" xfId="1" applyFont="1" applyFill="1" applyBorder="1" applyAlignment="1">
      <alignment wrapText="1"/>
    </xf>
    <xf numFmtId="0" fontId="2" fillId="2" borderId="5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left" wrapText="1"/>
    </xf>
    <xf numFmtId="0" fontId="2" fillId="3" borderId="4" xfId="1" applyFont="1" applyFill="1" applyBorder="1" applyAlignment="1">
      <alignment wrapText="1"/>
    </xf>
    <xf numFmtId="0" fontId="2" fillId="3" borderId="5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vertical="center" wrapText="1"/>
    </xf>
    <xf numFmtId="0" fontId="4" fillId="1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0" xfId="1"/>
    <xf numFmtId="0" fontId="4" fillId="0" borderId="1" xfId="1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49" fontId="5" fillId="5" borderId="1" xfId="1" applyNumberFormat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4" fillId="6" borderId="9" xfId="0" applyFont="1" applyFill="1" applyBorder="1" applyAlignment="1"/>
    <xf numFmtId="0" fontId="4" fillId="6" borderId="10" xfId="0" applyFont="1" applyFill="1" applyBorder="1" applyAlignment="1"/>
    <xf numFmtId="0" fontId="4" fillId="6" borderId="11" xfId="0" applyFon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5" fillId="0" borderId="12" xfId="0" applyFont="1" applyBorder="1"/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3" xfId="0" applyFill="1" applyBorder="1"/>
    <xf numFmtId="0" fontId="5" fillId="0" borderId="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/>
    <xf numFmtId="49" fontId="2" fillId="2" borderId="6" xfId="0" applyNumberFormat="1" applyFont="1" applyFill="1" applyBorder="1" applyAlignment="1"/>
    <xf numFmtId="0" fontId="0" fillId="0" borderId="14" xfId="0" applyBorder="1"/>
    <xf numFmtId="0" fontId="5" fillId="0" borderId="14" xfId="0" applyFont="1" applyBorder="1"/>
    <xf numFmtId="49" fontId="5" fillId="0" borderId="2" xfId="1" applyNumberFormat="1" applyFont="1" applyFill="1" applyBorder="1" applyAlignment="1">
      <alignment horizontal="left" vertical="center" wrapText="1"/>
    </xf>
    <xf numFmtId="0" fontId="4" fillId="1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0" xfId="0" applyFont="1" applyFill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wrapText="1"/>
    </xf>
    <xf numFmtId="0" fontId="6" fillId="0" borderId="0" xfId="0" applyFont="1" applyAlignment="1"/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 applyBorder="1" applyAlignment="1"/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3" fontId="4" fillId="0" borderId="12" xfId="0" applyNumberFormat="1" applyFont="1" applyBorder="1" applyAlignment="1">
      <alignment horizontal="center"/>
    </xf>
    <xf numFmtId="3" fontId="4" fillId="7" borderId="21" xfId="0" applyNumberFormat="1" applyFont="1" applyFill="1" applyBorder="1"/>
    <xf numFmtId="0" fontId="4" fillId="6" borderId="11" xfId="0" applyFont="1" applyFill="1" applyBorder="1" applyAlignment="1">
      <alignment wrapText="1"/>
    </xf>
    <xf numFmtId="0" fontId="5" fillId="0" borderId="0" xfId="0" applyFont="1" applyBorder="1" applyAlignment="1">
      <alignment horizontal="left" vertical="top"/>
    </xf>
    <xf numFmtId="0" fontId="4" fillId="6" borderId="1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9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0" fillId="0" borderId="2" xfId="0" applyFill="1" applyBorder="1" applyAlignment="1"/>
    <xf numFmtId="0" fontId="5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4" fillId="6" borderId="3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5" xfId="0" applyFont="1" applyBorder="1"/>
    <xf numFmtId="0" fontId="0" fillId="0" borderId="14" xfId="0" applyBorder="1" applyAlignment="1"/>
    <xf numFmtId="0" fontId="4" fillId="0" borderId="27" xfId="0" applyFont="1" applyBorder="1"/>
    <xf numFmtId="0" fontId="5" fillId="0" borderId="24" xfId="0" applyFont="1" applyBorder="1"/>
    <xf numFmtId="0" fontId="0" fillId="0" borderId="24" xfId="0" applyBorder="1"/>
    <xf numFmtId="0" fontId="4" fillId="0" borderId="24" xfId="0" applyFont="1" applyFill="1" applyBorder="1"/>
    <xf numFmtId="0" fontId="0" fillId="0" borderId="36" xfId="0" applyFill="1" applyBorder="1" applyAlignment="1"/>
    <xf numFmtId="0" fontId="0" fillId="0" borderId="37" xfId="0" applyBorder="1" applyAlignment="1"/>
    <xf numFmtId="0" fontId="0" fillId="0" borderId="38" xfId="0" applyFill="1" applyBorder="1" applyAlignment="1"/>
    <xf numFmtId="0" fontId="6" fillId="0" borderId="38" xfId="0" applyFont="1" applyBorder="1" applyAlignment="1"/>
    <xf numFmtId="0" fontId="0" fillId="0" borderId="38" xfId="0" applyBorder="1" applyAlignment="1"/>
    <xf numFmtId="0" fontId="4" fillId="6" borderId="39" xfId="0" applyFont="1" applyFill="1" applyBorder="1" applyAlignment="1">
      <alignment horizontal="center"/>
    </xf>
    <xf numFmtId="0" fontId="4" fillId="0" borderId="14" xfId="0" applyFont="1" applyBorder="1"/>
    <xf numFmtId="0" fontId="5" fillId="0" borderId="24" xfId="0" applyFont="1" applyBorder="1" applyAlignment="1">
      <alignment horizontal="left" vertical="top"/>
    </xf>
    <xf numFmtId="0" fontId="0" fillId="0" borderId="24" xfId="0" applyFill="1" applyBorder="1"/>
    <xf numFmtId="0" fontId="0" fillId="0" borderId="17" xfId="0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0" fillId="0" borderId="30" xfId="0" applyBorder="1"/>
    <xf numFmtId="0" fontId="5" fillId="0" borderId="33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4" fillId="0" borderId="45" xfId="0" applyFont="1" applyBorder="1"/>
    <xf numFmtId="0" fontId="5" fillId="0" borderId="14" xfId="0" applyFont="1" applyBorder="1" applyAlignment="1"/>
    <xf numFmtId="0" fontId="14" fillId="0" borderId="14" xfId="0" applyFont="1" applyFill="1" applyBorder="1"/>
    <xf numFmtId="0" fontId="0" fillId="0" borderId="46" xfId="0" applyBorder="1" applyAlignment="1"/>
    <xf numFmtId="0" fontId="0" fillId="0" borderId="24" xfId="0" applyFill="1" applyBorder="1" applyAlignment="1"/>
    <xf numFmtId="0" fontId="4" fillId="0" borderId="47" xfId="0" applyFont="1" applyFill="1" applyBorder="1" applyAlignment="1"/>
    <xf numFmtId="0" fontId="6" fillId="0" borderId="24" xfId="0" applyFont="1" applyFill="1" applyBorder="1" applyAlignment="1"/>
    <xf numFmtId="0" fontId="5" fillId="1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/>
    <xf numFmtId="0" fontId="4" fillId="6" borderId="21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35" xfId="0" applyBorder="1" applyAlignment="1">
      <alignment horizontal="center"/>
    </xf>
    <xf numFmtId="0" fontId="0" fillId="0" borderId="24" xfId="0" applyBorder="1" applyAlignment="1"/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4" xfId="0" applyFill="1" applyBorder="1" applyAlignment="1">
      <alignment vertical="top"/>
    </xf>
    <xf numFmtId="0" fontId="0" fillId="0" borderId="13" xfId="0" applyFill="1" applyBorder="1" applyAlignment="1">
      <alignment vertical="top"/>
    </xf>
    <xf numFmtId="0" fontId="0" fillId="0" borderId="6" xfId="0" applyFill="1" applyBorder="1"/>
    <xf numFmtId="0" fontId="0" fillId="0" borderId="6" xfId="0" applyFill="1" applyBorder="1" applyAlignment="1">
      <alignment vertical="top"/>
    </xf>
    <xf numFmtId="0" fontId="4" fillId="0" borderId="4" xfId="1" applyFont="1" applyFill="1" applyBorder="1" applyAlignment="1">
      <alignment horizontal="center" vertical="center" wrapText="1"/>
    </xf>
    <xf numFmtId="0" fontId="4" fillId="1" borderId="4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4" fillId="3" borderId="6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wrapText="1"/>
    </xf>
    <xf numFmtId="0" fontId="5" fillId="0" borderId="12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wrapText="1"/>
    </xf>
    <xf numFmtId="0" fontId="5" fillId="0" borderId="13" xfId="1" applyFont="1" applyFill="1" applyBorder="1" applyAlignment="1">
      <alignment horizontal="center" wrapText="1"/>
    </xf>
    <xf numFmtId="0" fontId="4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vertical="center" wrapText="1"/>
    </xf>
    <xf numFmtId="0" fontId="0" fillId="3" borderId="2" xfId="0" applyFill="1" applyBorder="1" applyAlignment="1"/>
    <xf numFmtId="0" fontId="0" fillId="3" borderId="1" xfId="0" applyFill="1" applyBorder="1" applyAlignment="1"/>
    <xf numFmtId="0" fontId="6" fillId="3" borderId="2" xfId="0" applyFont="1" applyFill="1" applyBorder="1" applyAlignment="1"/>
    <xf numFmtId="0" fontId="6" fillId="3" borderId="1" xfId="0" applyFont="1" applyFill="1" applyBorder="1" applyAlignment="1"/>
    <xf numFmtId="0" fontId="0" fillId="3" borderId="3" xfId="0" applyFill="1" applyBorder="1" applyAlignment="1"/>
    <xf numFmtId="0" fontId="0" fillId="3" borderId="4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wrapText="1"/>
    </xf>
    <xf numFmtId="0" fontId="17" fillId="0" borderId="4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46" xfId="0" applyNumberFormat="1" applyFill="1" applyBorder="1"/>
    <xf numFmtId="2" fontId="0" fillId="0" borderId="0" xfId="0" applyNumberForma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17" xfId="0" applyNumberFormat="1" applyFill="1" applyBorder="1"/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2" fontId="0" fillId="3" borderId="46" xfId="0" applyNumberFormat="1" applyFill="1" applyBorder="1"/>
    <xf numFmtId="2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1" xfId="0" applyNumberFormat="1" applyFill="1" applyBorder="1" applyAlignment="1">
      <alignment horizontal="center"/>
    </xf>
    <xf numFmtId="2" fontId="0" fillId="0" borderId="50" xfId="0" applyNumberFormat="1" applyFill="1" applyBorder="1"/>
    <xf numFmtId="2" fontId="0" fillId="0" borderId="36" xfId="0" applyNumberForma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Alignment="1">
      <alignment horizontal="center"/>
    </xf>
    <xf numFmtId="2" fontId="19" fillId="0" borderId="0" xfId="0" applyNumberFormat="1" applyFont="1" applyFill="1"/>
    <xf numFmtId="2" fontId="19" fillId="0" borderId="0" xfId="0" applyNumberFormat="1" applyFont="1" applyFill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6" borderId="1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/>
    <xf numFmtId="0" fontId="8" fillId="0" borderId="55" xfId="0" applyFont="1" applyBorder="1"/>
    <xf numFmtId="0" fontId="7" fillId="0" borderId="14" xfId="0" applyFont="1" applyBorder="1"/>
    <xf numFmtId="0" fontId="7" fillId="0" borderId="13" xfId="0" applyFont="1" applyBorder="1"/>
    <xf numFmtId="0" fontId="7" fillId="0" borderId="13" xfId="0" applyFont="1" applyFill="1" applyBorder="1"/>
    <xf numFmtId="0" fontId="7" fillId="0" borderId="27" xfId="0" applyFont="1" applyBorder="1"/>
    <xf numFmtId="0" fontId="7" fillId="0" borderId="28" xfId="0" applyFont="1" applyFill="1" applyBorder="1"/>
    <xf numFmtId="0" fontId="7" fillId="0" borderId="25" xfId="0" applyFont="1" applyBorder="1"/>
    <xf numFmtId="0" fontId="7" fillId="0" borderId="26" xfId="0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6" borderId="51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7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15"/>
  <sheetViews>
    <sheetView workbookViewId="0">
      <selection activeCell="G16" sqref="G16"/>
    </sheetView>
  </sheetViews>
  <sheetFormatPr defaultRowHeight="12.75"/>
  <cols>
    <col min="1" max="1" width="24.42578125" customWidth="1"/>
    <col min="2" max="2" width="46.85546875" bestFit="1" customWidth="1"/>
    <col min="3" max="3" width="15" bestFit="1" customWidth="1"/>
    <col min="4" max="4" width="27.7109375" bestFit="1" customWidth="1"/>
  </cols>
  <sheetData>
    <row r="5" spans="1:2" ht="16.5" thickBot="1">
      <c r="A5" s="290" t="s">
        <v>468</v>
      </c>
      <c r="B5" s="339"/>
    </row>
    <row r="6" spans="1:2" ht="16.5" thickBot="1">
      <c r="A6" s="340" t="s">
        <v>466</v>
      </c>
      <c r="B6" s="341" t="s">
        <v>467</v>
      </c>
    </row>
    <row r="7" spans="1:2" ht="15">
      <c r="A7" s="347" t="s">
        <v>469</v>
      </c>
      <c r="B7" s="348" t="s">
        <v>470</v>
      </c>
    </row>
    <row r="8" spans="1:2" ht="15">
      <c r="A8" s="342" t="s">
        <v>475</v>
      </c>
      <c r="B8" s="343" t="s">
        <v>471</v>
      </c>
    </row>
    <row r="9" spans="1:2" ht="15">
      <c r="A9" s="342" t="s">
        <v>476</v>
      </c>
      <c r="B9" s="343" t="s">
        <v>472</v>
      </c>
    </row>
    <row r="10" spans="1:2" ht="15">
      <c r="A10" s="342" t="s">
        <v>477</v>
      </c>
      <c r="B10" s="343" t="s">
        <v>473</v>
      </c>
    </row>
    <row r="11" spans="1:2" ht="15">
      <c r="A11" s="342" t="s">
        <v>478</v>
      </c>
      <c r="B11" s="343" t="s">
        <v>474</v>
      </c>
    </row>
    <row r="12" spans="1:2" ht="15">
      <c r="A12" s="342" t="s">
        <v>114</v>
      </c>
      <c r="B12" s="343" t="s">
        <v>56</v>
      </c>
    </row>
    <row r="13" spans="1:2" ht="15">
      <c r="A13" s="342" t="s">
        <v>80</v>
      </c>
      <c r="B13" s="343" t="s">
        <v>479</v>
      </c>
    </row>
    <row r="14" spans="1:2" ht="15">
      <c r="A14" s="342" t="s">
        <v>87</v>
      </c>
      <c r="B14" s="344" t="s">
        <v>480</v>
      </c>
    </row>
    <row r="15" spans="1:2" ht="15.75" thickBot="1">
      <c r="A15" s="345" t="s">
        <v>273</v>
      </c>
      <c r="B15" s="346" t="s">
        <v>481</v>
      </c>
    </row>
  </sheetData>
  <phoneticPr fontId="2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3"/>
  <sheetViews>
    <sheetView zoomScale="82" zoomScaleNormal="82" workbookViewId="0">
      <selection activeCell="E8" sqref="E8"/>
    </sheetView>
  </sheetViews>
  <sheetFormatPr defaultRowHeight="12.75"/>
  <cols>
    <col min="1" max="1" width="13.28515625" customWidth="1"/>
    <col min="2" max="2" width="55.85546875" customWidth="1"/>
    <col min="10" max="10" width="31.28515625" customWidth="1"/>
    <col min="11" max="11" width="26.5703125" customWidth="1"/>
  </cols>
  <sheetData>
    <row r="1" spans="1:11" ht="15.75">
      <c r="A1" s="83" t="s">
        <v>407</v>
      </c>
    </row>
    <row r="2" spans="1:11" ht="15.75">
      <c r="A2" s="84"/>
    </row>
    <row r="3" spans="1:11">
      <c r="A3" s="85" t="s">
        <v>312</v>
      </c>
    </row>
    <row r="4" spans="1:11">
      <c r="A4" s="85"/>
    </row>
    <row r="5" spans="1:11">
      <c r="A5" s="86" t="s">
        <v>313</v>
      </c>
      <c r="C5" s="87" t="s">
        <v>314</v>
      </c>
    </row>
    <row r="6" spans="1:11" ht="13.5" thickBot="1">
      <c r="A6" s="88"/>
    </row>
    <row r="7" spans="1:11" s="92" customFormat="1" ht="57" thickBot="1">
      <c r="A7" s="195" t="s">
        <v>315</v>
      </c>
      <c r="B7" s="89" t="s">
        <v>316</v>
      </c>
      <c r="C7" s="90" t="s">
        <v>29</v>
      </c>
      <c r="D7" s="9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196">
        <v>1</v>
      </c>
      <c r="B8" s="199" t="s">
        <v>406</v>
      </c>
      <c r="C8" s="93" t="s">
        <v>81</v>
      </c>
      <c r="D8" s="95">
        <v>1</v>
      </c>
      <c r="E8" s="269"/>
      <c r="F8" s="191">
        <f>D8*E8</f>
        <v>0</v>
      </c>
      <c r="G8" s="269"/>
      <c r="H8" s="269"/>
      <c r="I8" s="271"/>
      <c r="J8" s="373"/>
      <c r="K8" s="374"/>
    </row>
    <row r="9" spans="1:11" s="92" customFormat="1">
      <c r="A9" s="196"/>
      <c r="B9" s="121"/>
      <c r="C9" s="94"/>
      <c r="D9" s="97"/>
      <c r="E9" s="100"/>
      <c r="F9" s="100"/>
      <c r="G9" s="100"/>
      <c r="H9" s="100"/>
      <c r="I9" s="151"/>
      <c r="J9" s="379"/>
      <c r="K9" s="380"/>
    </row>
    <row r="10" spans="1:11" s="92" customFormat="1">
      <c r="A10" s="196"/>
      <c r="B10" s="120"/>
      <c r="C10" s="94"/>
      <c r="D10" s="97"/>
      <c r="E10" s="100"/>
      <c r="F10" s="100"/>
      <c r="G10" s="100"/>
      <c r="H10" s="100"/>
      <c r="I10" s="151"/>
      <c r="J10" s="379"/>
      <c r="K10" s="380"/>
    </row>
    <row r="11" spans="1:11" s="92" customFormat="1">
      <c r="A11" s="196"/>
      <c r="B11" s="121"/>
      <c r="C11" s="94"/>
      <c r="D11" s="97"/>
      <c r="E11" s="100"/>
      <c r="F11" s="100"/>
      <c r="G11" s="100"/>
      <c r="H11" s="100"/>
      <c r="I11" s="151"/>
      <c r="J11" s="379"/>
      <c r="K11" s="380"/>
    </row>
    <row r="12" spans="1:11" s="92" customFormat="1">
      <c r="A12" s="197"/>
      <c r="B12" s="200"/>
      <c r="C12" s="99"/>
      <c r="D12" s="99"/>
      <c r="E12" s="100"/>
      <c r="F12" s="100"/>
      <c r="G12" s="100"/>
      <c r="H12" s="100"/>
      <c r="I12" s="24"/>
      <c r="J12" s="379"/>
      <c r="K12" s="380"/>
    </row>
    <row r="13" spans="1:11" s="92" customFormat="1">
      <c r="A13" s="196"/>
      <c r="B13" s="200"/>
      <c r="C13" s="99"/>
      <c r="D13" s="99"/>
      <c r="E13" s="24"/>
      <c r="F13" s="100"/>
      <c r="G13" s="100"/>
      <c r="H13" s="100"/>
      <c r="I13" s="24"/>
      <c r="J13" s="379"/>
      <c r="K13" s="380"/>
    </row>
    <row r="14" spans="1:11" s="92" customFormat="1" ht="13.5" thickBot="1">
      <c r="A14" s="239"/>
      <c r="B14" s="201" t="s">
        <v>325</v>
      </c>
      <c r="C14" s="240"/>
      <c r="D14" s="240"/>
      <c r="E14" s="213"/>
      <c r="F14" s="235">
        <f>SUM(F8:F13)</f>
        <v>0</v>
      </c>
      <c r="G14" s="231"/>
      <c r="H14" s="231"/>
      <c r="I14" s="213"/>
      <c r="J14" s="377"/>
      <c r="K14" s="378"/>
    </row>
    <row r="15" spans="1:11" s="105" customFormat="1">
      <c r="A15" s="102"/>
      <c r="B15" s="106"/>
      <c r="C15" s="107"/>
      <c r="D15" s="108"/>
      <c r="E15" s="104"/>
      <c r="F15" s="103"/>
      <c r="G15" s="103"/>
      <c r="H15" s="103"/>
      <c r="I15" s="104"/>
    </row>
    <row r="16" spans="1:11" s="105" customFormat="1" ht="13.5" thickBo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30" customHeight="1" thickBot="1">
      <c r="A17" s="102"/>
      <c r="B17" s="106"/>
      <c r="C17" s="107"/>
      <c r="D17" s="108"/>
      <c r="E17" s="104"/>
      <c r="F17" s="103"/>
      <c r="G17" s="103"/>
      <c r="H17" s="367" t="s">
        <v>445</v>
      </c>
      <c r="I17" s="368"/>
      <c r="J17" s="369"/>
    </row>
    <row r="18" spans="1:12" s="2" customFormat="1" ht="40.5" customHeight="1">
      <c r="A18" s="372" t="s">
        <v>326</v>
      </c>
      <c r="B18" s="372"/>
      <c r="C18" s="353" t="s">
        <v>29</v>
      </c>
      <c r="D18" s="354"/>
      <c r="E18" s="354"/>
      <c r="F18" s="354"/>
      <c r="G18" s="354"/>
      <c r="H18" s="381" t="s">
        <v>23</v>
      </c>
      <c r="I18" s="355"/>
      <c r="J18" s="144" t="s">
        <v>453</v>
      </c>
      <c r="K18" s="217" t="s">
        <v>443</v>
      </c>
      <c r="L18" s="221"/>
    </row>
    <row r="19" spans="1:12" s="3" customFormat="1" ht="15">
      <c r="A19" s="49" t="s">
        <v>80</v>
      </c>
      <c r="B19" s="28" t="s">
        <v>66</v>
      </c>
      <c r="C19" s="32"/>
      <c r="D19" s="32"/>
      <c r="E19" s="32"/>
      <c r="F19" s="32"/>
      <c r="G19" s="32"/>
      <c r="H19" s="139"/>
      <c r="I19" s="32"/>
      <c r="J19" s="143"/>
      <c r="K19" s="37"/>
    </row>
    <row r="20" spans="1:12" s="3" customFormat="1" ht="15">
      <c r="A20" s="50" t="s">
        <v>81</v>
      </c>
      <c r="B20" s="34" t="s">
        <v>67</v>
      </c>
      <c r="C20" s="35"/>
      <c r="D20" s="36"/>
      <c r="E20" s="36"/>
      <c r="F20" s="36"/>
      <c r="G20" s="36"/>
      <c r="H20" s="187"/>
      <c r="I20" s="36"/>
      <c r="J20" s="188"/>
      <c r="K20" s="39"/>
    </row>
    <row r="21" spans="1:12" s="25" customFormat="1">
      <c r="A21" s="53" t="s">
        <v>82</v>
      </c>
      <c r="B21" s="20" t="s">
        <v>43</v>
      </c>
      <c r="C21" s="5" t="s">
        <v>28</v>
      </c>
      <c r="D21" s="21"/>
      <c r="E21" s="21"/>
      <c r="F21" s="21"/>
      <c r="G21" s="234"/>
      <c r="H21" s="141"/>
      <c r="I21" s="5"/>
      <c r="J21" s="145"/>
      <c r="K21" s="52"/>
    </row>
    <row r="22" spans="1:12" s="25" customFormat="1" ht="26.45" customHeight="1">
      <c r="A22" s="53" t="s">
        <v>83</v>
      </c>
      <c r="B22" s="77" t="s">
        <v>403</v>
      </c>
      <c r="C22" s="5"/>
      <c r="D22" s="5"/>
      <c r="E22" s="5"/>
      <c r="F22" s="1"/>
      <c r="G22" s="241"/>
      <c r="H22" s="141"/>
      <c r="I22" s="5"/>
      <c r="J22" s="145"/>
      <c r="K22" s="52"/>
    </row>
    <row r="23" spans="1:12" s="14" customFormat="1" ht="25.5">
      <c r="A23" s="53" t="s">
        <v>84</v>
      </c>
      <c r="B23" s="20" t="s">
        <v>402</v>
      </c>
      <c r="C23" s="21"/>
      <c r="D23" s="5" t="s">
        <v>28</v>
      </c>
      <c r="E23" s="5" t="s">
        <v>28</v>
      </c>
      <c r="F23" s="56"/>
      <c r="G23" s="242"/>
      <c r="H23" s="141"/>
      <c r="I23" s="5"/>
      <c r="J23" s="145"/>
      <c r="K23" s="52"/>
    </row>
    <row r="24" spans="1:12" s="14" customFormat="1">
      <c r="A24" s="53" t="s">
        <v>85</v>
      </c>
      <c r="B24" s="27" t="s">
        <v>93</v>
      </c>
      <c r="C24" s="5" t="s">
        <v>28</v>
      </c>
      <c r="D24" s="21"/>
      <c r="E24" s="21"/>
      <c r="F24" s="21"/>
      <c r="G24" s="234"/>
      <c r="H24" s="243"/>
      <c r="I24" s="24"/>
      <c r="J24" s="101"/>
      <c r="K24" s="246"/>
    </row>
    <row r="25" spans="1:12" s="3" customFormat="1" ht="73.150000000000006" customHeight="1">
      <c r="A25" s="53" t="s">
        <v>86</v>
      </c>
      <c r="B25" s="22" t="s">
        <v>404</v>
      </c>
      <c r="C25" s="21"/>
      <c r="D25" s="5" t="s">
        <v>28</v>
      </c>
      <c r="E25" s="21"/>
      <c r="F25" s="5"/>
      <c r="G25" s="130"/>
      <c r="H25" s="244"/>
      <c r="I25" s="13"/>
      <c r="J25" s="245"/>
      <c r="K25" s="247"/>
    </row>
    <row r="26" spans="1:12" s="3" customFormat="1" ht="25.5">
      <c r="A26" s="53" t="s">
        <v>256</v>
      </c>
      <c r="B26" s="26" t="s">
        <v>405</v>
      </c>
      <c r="C26" s="21"/>
      <c r="D26" s="5" t="s">
        <v>28</v>
      </c>
      <c r="E26" s="5" t="s">
        <v>28</v>
      </c>
      <c r="F26" s="5"/>
      <c r="G26" s="130"/>
      <c r="H26" s="244"/>
      <c r="I26" s="13"/>
      <c r="J26" s="245"/>
      <c r="K26" s="247"/>
    </row>
    <row r="27" spans="1:12" s="3" customFormat="1">
      <c r="A27" s="53" t="s">
        <v>257</v>
      </c>
      <c r="B27" s="6" t="s">
        <v>20</v>
      </c>
      <c r="C27" s="5" t="s">
        <v>28</v>
      </c>
      <c r="D27" s="21"/>
      <c r="E27" s="21"/>
      <c r="F27" s="21"/>
      <c r="G27" s="234"/>
      <c r="H27" s="141"/>
      <c r="I27" s="5"/>
      <c r="J27" s="145"/>
      <c r="K27" s="52"/>
    </row>
    <row r="28" spans="1:12">
      <c r="A28" s="53" t="s">
        <v>258</v>
      </c>
      <c r="B28" s="20" t="s">
        <v>21</v>
      </c>
      <c r="C28" s="5" t="s">
        <v>28</v>
      </c>
      <c r="D28" s="21"/>
      <c r="E28" s="21"/>
      <c r="F28" s="21"/>
      <c r="G28" s="234"/>
      <c r="H28" s="141"/>
      <c r="I28" s="5"/>
      <c r="J28" s="145"/>
      <c r="K28" s="52"/>
    </row>
    <row r="29" spans="1:12" ht="13.5" thickBot="1">
      <c r="A29" s="53" t="s">
        <v>259</v>
      </c>
      <c r="B29" s="11" t="s">
        <v>59</v>
      </c>
      <c r="C29" s="5" t="s">
        <v>28</v>
      </c>
      <c r="D29" s="21"/>
      <c r="E29" s="21"/>
      <c r="F29" s="21"/>
      <c r="G29" s="234"/>
      <c r="H29" s="189"/>
      <c r="I29" s="161"/>
      <c r="J29" s="190"/>
      <c r="K29" s="52"/>
    </row>
    <row r="30" spans="1:12" ht="16.5" customHeight="1">
      <c r="B30" s="356" t="s">
        <v>446</v>
      </c>
      <c r="C30" s="357"/>
      <c r="D30" s="357"/>
      <c r="E30" s="357"/>
      <c r="F30" s="358"/>
      <c r="G30" s="5">
        <f>SUM(G21:G29)</f>
        <v>0</v>
      </c>
      <c r="H30" s="370" t="s">
        <v>447</v>
      </c>
      <c r="I30" s="371"/>
      <c r="J30" s="371"/>
      <c r="K30" s="5">
        <f>SUM(K21:K29)</f>
        <v>0</v>
      </c>
      <c r="L30" s="223"/>
    </row>
    <row r="31" spans="1:12">
      <c r="B31" s="356" t="s">
        <v>448</v>
      </c>
      <c r="C31" s="357"/>
      <c r="D31" s="357"/>
      <c r="E31" s="357"/>
      <c r="F31" s="358"/>
      <c r="G31" s="5">
        <f ca="1">'Trauma generella krav'!G24</f>
        <v>0</v>
      </c>
      <c r="H31" s="356" t="s">
        <v>449</v>
      </c>
      <c r="I31" s="357"/>
      <c r="J31" s="357"/>
      <c r="K31" s="130">
        <f ca="1">'Trauma generella krav'!K24</f>
        <v>0</v>
      </c>
      <c r="L31" s="223"/>
    </row>
    <row r="32" spans="1:12" ht="24.75" customHeight="1" thickBot="1">
      <c r="B32" s="356" t="s">
        <v>450</v>
      </c>
      <c r="C32" s="357"/>
      <c r="D32" s="357"/>
      <c r="E32" s="357"/>
      <c r="F32" s="358"/>
      <c r="G32" s="5">
        <f>SUM(G30:G31)</f>
        <v>0</v>
      </c>
      <c r="H32" s="356" t="s">
        <v>451</v>
      </c>
      <c r="I32" s="357"/>
      <c r="J32" s="357"/>
      <c r="K32" s="130">
        <f>SUM(K30:K31)</f>
        <v>0</v>
      </c>
      <c r="L32" s="223"/>
    </row>
    <row r="33" spans="2:11" ht="58.9" customHeight="1" thickBot="1">
      <c r="B33" s="356"/>
      <c r="C33" s="357"/>
      <c r="D33" s="357"/>
      <c r="E33" s="357"/>
      <c r="F33" s="358"/>
      <c r="G33" s="177"/>
      <c r="H33" s="360" t="s">
        <v>452</v>
      </c>
      <c r="I33" s="361"/>
      <c r="J33" s="362"/>
      <c r="K33" s="178" t="e">
        <f>F14*(1+(($G$32-K32)/$G$32)*1.5)</f>
        <v>#DIV/0!</v>
      </c>
    </row>
  </sheetData>
  <mergeCells count="20">
    <mergeCell ref="J12:K12"/>
    <mergeCell ref="J11:K11"/>
    <mergeCell ref="J7:K7"/>
    <mergeCell ref="J8:K8"/>
    <mergeCell ref="J9:K9"/>
    <mergeCell ref="J10:K10"/>
    <mergeCell ref="J13:K13"/>
    <mergeCell ref="J14:K14"/>
    <mergeCell ref="B30:F30"/>
    <mergeCell ref="H30:J30"/>
    <mergeCell ref="H17:J17"/>
    <mergeCell ref="A18:B18"/>
    <mergeCell ref="C18:G18"/>
    <mergeCell ref="H18:I18"/>
    <mergeCell ref="B33:F33"/>
    <mergeCell ref="H33:J33"/>
    <mergeCell ref="B31:F31"/>
    <mergeCell ref="H31:J31"/>
    <mergeCell ref="B32:F32"/>
    <mergeCell ref="H32:J32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3"/>
  <sheetViews>
    <sheetView topLeftCell="A7" zoomScale="80" zoomScaleNormal="80" workbookViewId="0">
      <selection activeCell="K44" sqref="K44"/>
    </sheetView>
  </sheetViews>
  <sheetFormatPr defaultRowHeight="12.75"/>
  <cols>
    <col min="2" max="2" width="65.85546875" bestFit="1" customWidth="1"/>
    <col min="10" max="10" width="27.5703125" customWidth="1"/>
    <col min="11" max="11" width="24" customWidth="1"/>
  </cols>
  <sheetData>
    <row r="1" spans="1:11" ht="15.75">
      <c r="A1" s="83" t="s">
        <v>415</v>
      </c>
    </row>
    <row r="2" spans="1:11" ht="15.75">
      <c r="A2" s="84"/>
    </row>
    <row r="3" spans="1:11">
      <c r="A3" s="85" t="s">
        <v>312</v>
      </c>
    </row>
    <row r="4" spans="1:11">
      <c r="A4" s="85"/>
    </row>
    <row r="5" spans="1:11">
      <c r="A5" s="86" t="s">
        <v>313</v>
      </c>
      <c r="C5" s="87" t="s">
        <v>314</v>
      </c>
    </row>
    <row r="6" spans="1:11" ht="13.5" thickBot="1">
      <c r="A6" s="88"/>
    </row>
    <row r="7" spans="1:11" s="92" customFormat="1" ht="57" thickBot="1">
      <c r="A7" s="195" t="s">
        <v>315</v>
      </c>
      <c r="B7" s="90" t="s">
        <v>316</v>
      </c>
      <c r="C7" s="90" t="s">
        <v>29</v>
      </c>
      <c r="D7" s="9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196">
        <v>1</v>
      </c>
      <c r="B8" s="94" t="s">
        <v>412</v>
      </c>
      <c r="C8" s="93" t="s">
        <v>88</v>
      </c>
      <c r="D8" s="95">
        <v>1</v>
      </c>
      <c r="E8" s="269">
        <v>500</v>
      </c>
      <c r="F8" s="191">
        <f>D8*E8</f>
        <v>500</v>
      </c>
      <c r="G8" s="269"/>
      <c r="H8" s="269"/>
      <c r="I8" s="271"/>
      <c r="J8" s="373"/>
      <c r="K8" s="374"/>
    </row>
    <row r="9" spans="1:11" s="92" customFormat="1">
      <c r="A9" s="196">
        <v>2</v>
      </c>
      <c r="B9" s="192" t="s">
        <v>413</v>
      </c>
      <c r="C9" s="93" t="s">
        <v>15</v>
      </c>
      <c r="D9" s="97">
        <v>1</v>
      </c>
      <c r="E9" s="270"/>
      <c r="F9" s="100">
        <f>D9*E9</f>
        <v>0</v>
      </c>
      <c r="G9" s="270"/>
      <c r="H9" s="270"/>
      <c r="I9" s="272"/>
      <c r="J9" s="375"/>
      <c r="K9" s="376"/>
    </row>
    <row r="10" spans="1:11" s="92" customFormat="1">
      <c r="A10" s="196">
        <v>3</v>
      </c>
      <c r="B10" s="193" t="s">
        <v>414</v>
      </c>
      <c r="C10" s="93" t="s">
        <v>35</v>
      </c>
      <c r="D10" s="97">
        <v>1</v>
      </c>
      <c r="E10" s="270"/>
      <c r="F10" s="100">
        <f>D10*E10</f>
        <v>0</v>
      </c>
      <c r="G10" s="270"/>
      <c r="H10" s="270"/>
      <c r="I10" s="272"/>
      <c r="J10" s="375"/>
      <c r="K10" s="376"/>
    </row>
    <row r="11" spans="1:11" s="92" customFormat="1">
      <c r="A11" s="196"/>
      <c r="B11" s="192"/>
      <c r="C11" s="94"/>
      <c r="D11" s="97"/>
      <c r="E11" s="100"/>
      <c r="F11" s="100"/>
      <c r="G11" s="100"/>
      <c r="H11" s="100"/>
      <c r="I11" s="151"/>
      <c r="J11" s="379"/>
      <c r="K11" s="380"/>
    </row>
    <row r="12" spans="1:11" s="92" customFormat="1">
      <c r="A12" s="197"/>
      <c r="B12" s="194"/>
      <c r="C12" s="99"/>
      <c r="D12" s="99"/>
      <c r="E12" s="100"/>
      <c r="F12" s="100"/>
      <c r="G12" s="100"/>
      <c r="H12" s="100"/>
      <c r="I12" s="24"/>
      <c r="J12" s="379"/>
      <c r="K12" s="380"/>
    </row>
    <row r="13" spans="1:11" s="92" customFormat="1">
      <c r="A13" s="196"/>
      <c r="B13" s="194"/>
      <c r="C13" s="99"/>
      <c r="D13" s="99"/>
      <c r="E13" s="24"/>
      <c r="F13" s="100"/>
      <c r="G13" s="100"/>
      <c r="H13" s="100"/>
      <c r="I13" s="24"/>
      <c r="J13" s="379"/>
      <c r="K13" s="380"/>
    </row>
    <row r="14" spans="1:11" s="92" customFormat="1" ht="13.5" thickBot="1">
      <c r="A14" s="239"/>
      <c r="B14" s="227" t="s">
        <v>325</v>
      </c>
      <c r="C14" s="240"/>
      <c r="D14" s="240"/>
      <c r="E14" s="213"/>
      <c r="F14" s="235">
        <f>SUM(F8:F13)</f>
        <v>500</v>
      </c>
      <c r="G14" s="231"/>
      <c r="H14" s="231"/>
      <c r="I14" s="213"/>
      <c r="J14" s="377"/>
      <c r="K14" s="378"/>
    </row>
    <row r="15" spans="1:11" s="105" customFormat="1">
      <c r="A15" s="102"/>
      <c r="B15" s="106"/>
      <c r="C15" s="107"/>
      <c r="D15" s="108"/>
      <c r="E15" s="104"/>
      <c r="F15" s="103"/>
      <c r="G15" s="103"/>
      <c r="H15" s="103"/>
      <c r="I15" s="104"/>
    </row>
    <row r="16" spans="1:11" s="105" customFormat="1" ht="13.5" thickBo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30" customHeight="1" thickBot="1">
      <c r="A17" s="102"/>
      <c r="B17" s="106"/>
      <c r="C17" s="107"/>
      <c r="D17" s="108"/>
      <c r="E17" s="104"/>
      <c r="F17" s="103"/>
      <c r="G17" s="103"/>
      <c r="H17" s="367" t="s">
        <v>445</v>
      </c>
      <c r="I17" s="368"/>
      <c r="J17" s="369"/>
    </row>
    <row r="18" spans="1:12" s="2" customFormat="1" ht="40.5" customHeight="1">
      <c r="A18" s="372" t="s">
        <v>326</v>
      </c>
      <c r="B18" s="372"/>
      <c r="C18" s="353" t="s">
        <v>29</v>
      </c>
      <c r="D18" s="354"/>
      <c r="E18" s="354"/>
      <c r="F18" s="354"/>
      <c r="G18" s="354"/>
      <c r="H18" s="381" t="s">
        <v>23</v>
      </c>
      <c r="I18" s="355"/>
      <c r="J18" s="144" t="s">
        <v>453</v>
      </c>
      <c r="K18" s="217" t="s">
        <v>443</v>
      </c>
      <c r="L18" s="221"/>
    </row>
    <row r="19" spans="1:12" s="3" customFormat="1" ht="15">
      <c r="A19" s="49" t="s">
        <v>87</v>
      </c>
      <c r="B19" s="28" t="s">
        <v>68</v>
      </c>
      <c r="C19" s="32"/>
      <c r="D19" s="32"/>
      <c r="E19" s="32"/>
      <c r="F19" s="32"/>
      <c r="G19" s="32"/>
      <c r="H19" s="32"/>
      <c r="I19" s="32"/>
      <c r="J19" s="37"/>
      <c r="K19" s="37"/>
    </row>
    <row r="20" spans="1:12" s="16" customFormat="1" ht="15">
      <c r="A20" s="50" t="s">
        <v>88</v>
      </c>
      <c r="B20" s="34" t="s">
        <v>69</v>
      </c>
      <c r="C20" s="35"/>
      <c r="D20" s="36"/>
      <c r="E20" s="36"/>
      <c r="F20" s="36"/>
      <c r="G20" s="36"/>
      <c r="H20" s="36"/>
      <c r="I20" s="36"/>
      <c r="J20" s="39"/>
      <c r="K20" s="39"/>
    </row>
    <row r="21" spans="1:12" s="3" customFormat="1">
      <c r="A21" s="53" t="s">
        <v>89</v>
      </c>
      <c r="B21" s="20" t="s">
        <v>271</v>
      </c>
      <c r="C21" s="5" t="s">
        <v>28</v>
      </c>
      <c r="D21" s="21"/>
      <c r="E21" s="5" t="s">
        <v>28</v>
      </c>
      <c r="F21" s="21"/>
      <c r="G21" s="21"/>
      <c r="H21" s="5"/>
      <c r="I21" s="5"/>
      <c r="J21" s="1"/>
      <c r="K21" s="1"/>
    </row>
    <row r="22" spans="1:12" s="18" customFormat="1" ht="25.5">
      <c r="A22" s="53" t="s">
        <v>90</v>
      </c>
      <c r="B22" s="6" t="s">
        <v>408</v>
      </c>
      <c r="C22" s="21"/>
      <c r="D22" s="5" t="s">
        <v>28</v>
      </c>
      <c r="E22" s="5" t="s">
        <v>28</v>
      </c>
      <c r="F22" s="56"/>
      <c r="G22" s="56"/>
      <c r="H22" s="12"/>
      <c r="I22" s="15"/>
      <c r="J22" s="15"/>
      <c r="K22" s="15"/>
    </row>
    <row r="23" spans="1:12" s="3" customFormat="1">
      <c r="A23" s="53" t="s">
        <v>91</v>
      </c>
      <c r="B23" s="1" t="s">
        <v>272</v>
      </c>
      <c r="C23" s="5" t="s">
        <v>28</v>
      </c>
      <c r="D23" s="21"/>
      <c r="E23" s="5" t="s">
        <v>28</v>
      </c>
      <c r="F23" s="21"/>
      <c r="G23" s="21"/>
      <c r="H23" s="5"/>
      <c r="I23" s="5"/>
      <c r="J23" s="1"/>
      <c r="K23" s="1"/>
    </row>
    <row r="24" spans="1:12" s="3" customFormat="1" ht="25.5">
      <c r="A24" s="53" t="s">
        <v>92</v>
      </c>
      <c r="B24" s="11" t="s">
        <v>409</v>
      </c>
      <c r="C24" s="21"/>
      <c r="D24" s="5" t="s">
        <v>28</v>
      </c>
      <c r="E24" s="5" t="s">
        <v>28</v>
      </c>
      <c r="F24" s="5"/>
      <c r="G24" s="5"/>
      <c r="H24" s="5"/>
      <c r="I24" s="5"/>
      <c r="J24" s="1"/>
      <c r="K24" s="1"/>
    </row>
    <row r="25" spans="1:12" s="3" customFormat="1">
      <c r="A25" s="53" t="s">
        <v>122</v>
      </c>
      <c r="B25" s="20" t="s">
        <v>21</v>
      </c>
      <c r="C25" s="5" t="s">
        <v>28</v>
      </c>
      <c r="D25" s="21"/>
      <c r="E25" s="21"/>
      <c r="F25" s="21"/>
      <c r="G25" s="21"/>
      <c r="H25" s="5"/>
      <c r="I25" s="5"/>
      <c r="J25" s="1"/>
      <c r="K25" s="1"/>
    </row>
    <row r="26" spans="1:12" s="3" customFormat="1">
      <c r="A26" s="53" t="s">
        <v>260</v>
      </c>
      <c r="B26" s="20" t="s">
        <v>60</v>
      </c>
      <c r="C26" s="5" t="s">
        <v>28</v>
      </c>
      <c r="D26" s="21"/>
      <c r="E26" s="21"/>
      <c r="F26" s="21"/>
      <c r="G26" s="21"/>
      <c r="H26" s="5"/>
      <c r="I26" s="5"/>
      <c r="J26" s="1"/>
      <c r="K26" s="1"/>
    </row>
    <row r="27" spans="1:12" s="3" customFormat="1" ht="26.25" customHeight="1">
      <c r="A27" s="50" t="s">
        <v>15</v>
      </c>
      <c r="B27" s="34" t="s">
        <v>72</v>
      </c>
      <c r="C27" s="35"/>
      <c r="D27" s="36"/>
      <c r="E27" s="36"/>
      <c r="F27" s="36"/>
      <c r="G27" s="36"/>
      <c r="H27" s="36"/>
      <c r="I27" s="36"/>
      <c r="J27" s="39"/>
      <c r="K27" s="39"/>
    </row>
    <row r="28" spans="1:12" s="3" customFormat="1">
      <c r="A28" s="48" t="s">
        <v>16</v>
      </c>
      <c r="B28" s="20" t="s">
        <v>271</v>
      </c>
      <c r="C28" s="5" t="s">
        <v>28</v>
      </c>
      <c r="D28" s="21"/>
      <c r="E28" s="5" t="s">
        <v>28</v>
      </c>
      <c r="F28" s="21"/>
      <c r="G28" s="21"/>
      <c r="H28" s="5"/>
      <c r="I28" s="5"/>
      <c r="J28" s="1"/>
      <c r="K28" s="1"/>
    </row>
    <row r="29" spans="1:12" s="3" customFormat="1" ht="25.5">
      <c r="A29" s="48" t="s">
        <v>17</v>
      </c>
      <c r="B29" s="20" t="s">
        <v>390</v>
      </c>
      <c r="C29" s="21"/>
      <c r="D29" s="5" t="s">
        <v>28</v>
      </c>
      <c r="E29" s="5" t="s">
        <v>28</v>
      </c>
      <c r="F29" s="56"/>
      <c r="G29" s="56"/>
      <c r="H29" s="5"/>
      <c r="I29" s="5"/>
      <c r="J29" s="1"/>
      <c r="K29" s="1"/>
    </row>
    <row r="30" spans="1:12" s="3" customFormat="1" ht="25.5">
      <c r="A30" s="48" t="s">
        <v>32</v>
      </c>
      <c r="B30" s="20" t="s">
        <v>410</v>
      </c>
      <c r="C30" s="21"/>
      <c r="D30" s="5" t="s">
        <v>28</v>
      </c>
      <c r="E30" s="21"/>
      <c r="F30" s="56"/>
      <c r="G30" s="56"/>
      <c r="H30" s="5"/>
      <c r="I30" s="5"/>
      <c r="J30" s="1"/>
      <c r="K30" s="1"/>
    </row>
    <row r="31" spans="1:12" s="3" customFormat="1" ht="20.100000000000001" customHeight="1">
      <c r="A31" s="48" t="s">
        <v>33</v>
      </c>
      <c r="B31" s="20" t="s">
        <v>21</v>
      </c>
      <c r="C31" s="5" t="s">
        <v>28</v>
      </c>
      <c r="D31" s="21"/>
      <c r="E31" s="21"/>
      <c r="F31" s="21"/>
      <c r="G31" s="21"/>
      <c r="H31" s="5"/>
      <c r="I31" s="5"/>
      <c r="J31" s="1"/>
      <c r="K31" s="1"/>
    </row>
    <row r="32" spans="1:12" s="3" customFormat="1">
      <c r="A32" s="48" t="s">
        <v>34</v>
      </c>
      <c r="B32" s="20" t="s">
        <v>61</v>
      </c>
      <c r="C32" s="5" t="s">
        <v>28</v>
      </c>
      <c r="D32" s="21"/>
      <c r="E32" s="21"/>
      <c r="F32" s="21"/>
      <c r="G32" s="21"/>
      <c r="H32" s="5"/>
      <c r="I32" s="5"/>
      <c r="J32" s="1"/>
      <c r="K32" s="1"/>
    </row>
    <row r="33" spans="1:12" s="3" customFormat="1" ht="30.75" customHeight="1">
      <c r="A33" s="50" t="s">
        <v>35</v>
      </c>
      <c r="B33" s="34" t="s">
        <v>44</v>
      </c>
      <c r="C33" s="35"/>
      <c r="D33" s="36"/>
      <c r="E33" s="36"/>
      <c r="F33" s="36"/>
      <c r="G33" s="36"/>
      <c r="H33" s="36"/>
      <c r="I33" s="36"/>
      <c r="J33" s="39"/>
      <c r="K33" s="39"/>
    </row>
    <row r="34" spans="1:12" s="3" customFormat="1">
      <c r="A34" s="48" t="s">
        <v>36</v>
      </c>
      <c r="B34" s="20" t="s">
        <v>271</v>
      </c>
      <c r="C34" s="5" t="s">
        <v>28</v>
      </c>
      <c r="D34" s="21"/>
      <c r="E34" s="5" t="s">
        <v>28</v>
      </c>
      <c r="F34" s="21"/>
      <c r="G34" s="21"/>
      <c r="H34" s="5"/>
      <c r="I34" s="5"/>
      <c r="J34" s="1"/>
      <c r="K34" s="1"/>
    </row>
    <row r="35" spans="1:12" s="3" customFormat="1">
      <c r="A35" s="48" t="s">
        <v>37</v>
      </c>
      <c r="B35" s="80" t="s">
        <v>294</v>
      </c>
      <c r="C35" s="5" t="s">
        <v>28</v>
      </c>
      <c r="D35" s="21"/>
      <c r="E35" s="21"/>
      <c r="F35" s="21"/>
      <c r="G35" s="21"/>
      <c r="H35" s="5"/>
      <c r="I35" s="5"/>
      <c r="J35" s="1"/>
      <c r="K35" s="1"/>
    </row>
    <row r="36" spans="1:12" s="3" customFormat="1" ht="25.5">
      <c r="A36" s="48" t="s">
        <v>38</v>
      </c>
      <c r="B36" s="20" t="s">
        <v>385</v>
      </c>
      <c r="C36" s="21"/>
      <c r="D36" s="5" t="s">
        <v>28</v>
      </c>
      <c r="E36" s="21"/>
      <c r="F36" s="5"/>
      <c r="G36" s="5"/>
      <c r="H36" s="5"/>
      <c r="I36" s="5"/>
      <c r="J36" s="1"/>
      <c r="K36" s="1"/>
    </row>
    <row r="37" spans="1:12" s="3" customFormat="1" ht="25.5">
      <c r="A37" s="48" t="s">
        <v>39</v>
      </c>
      <c r="B37" s="20" t="s">
        <v>411</v>
      </c>
      <c r="C37" s="21"/>
      <c r="D37" s="5" t="s">
        <v>28</v>
      </c>
      <c r="E37" s="21"/>
      <c r="F37" s="5"/>
      <c r="G37" s="5"/>
      <c r="H37" s="5"/>
      <c r="I37" s="5"/>
      <c r="J37" s="1"/>
      <c r="K37" s="1"/>
    </row>
    <row r="38" spans="1:12">
      <c r="A38" s="48" t="s">
        <v>261</v>
      </c>
      <c r="B38" s="20" t="s">
        <v>21</v>
      </c>
      <c r="C38" s="5" t="s">
        <v>28</v>
      </c>
      <c r="D38" s="21"/>
      <c r="E38" s="21"/>
      <c r="F38" s="21"/>
      <c r="G38" s="21"/>
      <c r="H38" s="5"/>
      <c r="I38" s="5"/>
      <c r="J38" s="1"/>
      <c r="K38" s="1"/>
    </row>
    <row r="39" spans="1:12">
      <c r="A39" s="48" t="s">
        <v>262</v>
      </c>
      <c r="B39" s="11" t="s">
        <v>62</v>
      </c>
      <c r="C39" s="5" t="s">
        <v>28</v>
      </c>
      <c r="D39" s="21"/>
      <c r="E39" s="21"/>
      <c r="F39" s="21"/>
      <c r="G39" s="21"/>
      <c r="H39" s="5"/>
      <c r="I39" s="5"/>
      <c r="J39" s="1"/>
      <c r="K39" s="1"/>
    </row>
    <row r="40" spans="1:12" ht="16.5" customHeight="1">
      <c r="B40" s="356" t="s">
        <v>446</v>
      </c>
      <c r="C40" s="357"/>
      <c r="D40" s="357"/>
      <c r="E40" s="357"/>
      <c r="F40" s="358"/>
      <c r="G40" s="5">
        <f>SUM(G21:G39)</f>
        <v>0</v>
      </c>
      <c r="H40" s="370" t="s">
        <v>447</v>
      </c>
      <c r="I40" s="371"/>
      <c r="J40" s="371"/>
      <c r="K40" s="5">
        <f>SUM(K21:K39)</f>
        <v>0</v>
      </c>
      <c r="L40" s="223"/>
    </row>
    <row r="41" spans="1:12">
      <c r="B41" s="356" t="s">
        <v>448</v>
      </c>
      <c r="C41" s="357"/>
      <c r="D41" s="357"/>
      <c r="E41" s="357"/>
      <c r="F41" s="358"/>
      <c r="G41" s="5">
        <f ca="1">'Trauma generella krav'!G24</f>
        <v>0</v>
      </c>
      <c r="H41" s="356" t="s">
        <v>449</v>
      </c>
      <c r="I41" s="357"/>
      <c r="J41" s="357"/>
      <c r="K41" s="130">
        <f ca="1">'Trauma generella krav'!K24</f>
        <v>0</v>
      </c>
      <c r="L41" s="223"/>
    </row>
    <row r="42" spans="1:12" ht="24.75" customHeight="1" thickBot="1">
      <c r="B42" s="356" t="s">
        <v>450</v>
      </c>
      <c r="C42" s="357"/>
      <c r="D42" s="357"/>
      <c r="E42" s="357"/>
      <c r="F42" s="358"/>
      <c r="G42" s="5">
        <f>SUM(G40:G41)</f>
        <v>0</v>
      </c>
      <c r="H42" s="356" t="s">
        <v>451</v>
      </c>
      <c r="I42" s="357"/>
      <c r="J42" s="357"/>
      <c r="K42" s="130">
        <f>SUM(K40:K41)</f>
        <v>0</v>
      </c>
      <c r="L42" s="223"/>
    </row>
    <row r="43" spans="1:12" ht="58.9" customHeight="1" thickBot="1">
      <c r="B43" s="359"/>
      <c r="C43" s="359"/>
      <c r="D43" s="359"/>
      <c r="E43" s="359"/>
      <c r="F43" s="359"/>
      <c r="G43" s="327"/>
      <c r="H43" s="360" t="s">
        <v>452</v>
      </c>
      <c r="I43" s="361"/>
      <c r="J43" s="362"/>
      <c r="K43" s="178" t="e">
        <f>F14*(1+(($G$42-K42)/$G$42)*1.5)</f>
        <v>#DIV/0!</v>
      </c>
    </row>
  </sheetData>
  <mergeCells count="20">
    <mergeCell ref="J12:K12"/>
    <mergeCell ref="J11:K11"/>
    <mergeCell ref="J7:K7"/>
    <mergeCell ref="J8:K8"/>
    <mergeCell ref="J9:K9"/>
    <mergeCell ref="J10:K10"/>
    <mergeCell ref="J13:K13"/>
    <mergeCell ref="J14:K14"/>
    <mergeCell ref="B40:F40"/>
    <mergeCell ref="H40:J40"/>
    <mergeCell ref="H17:J17"/>
    <mergeCell ref="A18:B18"/>
    <mergeCell ref="C18:G18"/>
    <mergeCell ref="H18:I18"/>
    <mergeCell ref="B43:F43"/>
    <mergeCell ref="H43:J43"/>
    <mergeCell ref="B41:F41"/>
    <mergeCell ref="H41:J41"/>
    <mergeCell ref="B42:F42"/>
    <mergeCell ref="H42:J4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3"/>
  <sheetViews>
    <sheetView topLeftCell="A4" zoomScale="75" zoomScaleNormal="90" workbookViewId="0">
      <selection activeCell="E8" sqref="E8"/>
    </sheetView>
  </sheetViews>
  <sheetFormatPr defaultColWidth="8.85546875" defaultRowHeight="12.75"/>
  <cols>
    <col min="1" max="1" width="8.85546875" style="75"/>
    <col min="2" max="2" width="81.28515625" style="75" customWidth="1"/>
    <col min="3" max="9" width="8.85546875" style="75"/>
    <col min="10" max="10" width="22.140625" style="75" bestFit="1" customWidth="1"/>
    <col min="11" max="11" width="17.28515625" style="75" customWidth="1"/>
    <col min="12" max="16384" width="8.85546875" style="75"/>
  </cols>
  <sheetData>
    <row r="1" spans="1:11" customFormat="1" ht="15.75">
      <c r="A1" s="83" t="s">
        <v>417</v>
      </c>
    </row>
    <row r="2" spans="1:11" customFormat="1" ht="15.75">
      <c r="A2" s="84"/>
    </row>
    <row r="3" spans="1:11" customFormat="1">
      <c r="A3" s="85" t="s">
        <v>312</v>
      </c>
    </row>
    <row r="4" spans="1:11" customFormat="1">
      <c r="A4" s="85"/>
    </row>
    <row r="5" spans="1:11" customFormat="1">
      <c r="A5" s="86" t="s">
        <v>313</v>
      </c>
      <c r="C5" s="87" t="s">
        <v>314</v>
      </c>
    </row>
    <row r="6" spans="1:11" customFormat="1" ht="13.5" thickBot="1">
      <c r="A6" s="88"/>
    </row>
    <row r="7" spans="1:11" s="92" customFormat="1" ht="57" thickBot="1">
      <c r="A7" s="195" t="s">
        <v>315</v>
      </c>
      <c r="B7" s="89" t="s">
        <v>316</v>
      </c>
      <c r="C7" s="90" t="s">
        <v>29</v>
      </c>
      <c r="D7" s="9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196">
        <v>1</v>
      </c>
      <c r="B8" s="199" t="s">
        <v>424</v>
      </c>
      <c r="C8" s="96" t="s">
        <v>275</v>
      </c>
      <c r="D8" s="95">
        <v>1</v>
      </c>
      <c r="E8" s="269"/>
      <c r="F8" s="191">
        <f>D8*E8</f>
        <v>0</v>
      </c>
      <c r="G8" s="269"/>
      <c r="H8" s="269"/>
      <c r="I8" s="271"/>
      <c r="J8" s="373"/>
      <c r="K8" s="374"/>
    </row>
    <row r="9" spans="1:11" s="92" customFormat="1">
      <c r="A9" s="196">
        <v>3</v>
      </c>
      <c r="B9" s="121" t="s">
        <v>425</v>
      </c>
      <c r="C9" s="96" t="s">
        <v>290</v>
      </c>
      <c r="D9" s="97">
        <v>1</v>
      </c>
      <c r="E9" s="270"/>
      <c r="F9" s="100">
        <f>D9*E9</f>
        <v>0</v>
      </c>
      <c r="G9" s="270"/>
      <c r="H9" s="270"/>
      <c r="I9" s="272"/>
      <c r="J9" s="375"/>
      <c r="K9" s="376"/>
    </row>
    <row r="10" spans="1:11" s="92" customFormat="1">
      <c r="A10" s="196">
        <v>4</v>
      </c>
      <c r="B10" s="121" t="s">
        <v>426</v>
      </c>
      <c r="C10" s="96" t="s">
        <v>290</v>
      </c>
      <c r="D10" s="97">
        <v>1</v>
      </c>
      <c r="E10" s="270"/>
      <c r="F10" s="100">
        <f>D10*E10</f>
        <v>0</v>
      </c>
      <c r="G10" s="270"/>
      <c r="H10" s="270"/>
      <c r="I10" s="272"/>
      <c r="J10" s="375"/>
      <c r="K10" s="376"/>
    </row>
    <row r="11" spans="1:11" s="92" customFormat="1">
      <c r="A11" s="197"/>
      <c r="B11" s="200"/>
      <c r="C11" s="99"/>
      <c r="D11" s="99"/>
      <c r="E11" s="100"/>
      <c r="F11" s="100"/>
      <c r="G11" s="100"/>
      <c r="H11" s="100"/>
      <c r="I11" s="151"/>
      <c r="J11" s="379"/>
      <c r="K11" s="380"/>
    </row>
    <row r="12" spans="1:11" s="92" customFormat="1">
      <c r="A12" s="196"/>
      <c r="B12" s="200"/>
      <c r="C12" s="99"/>
      <c r="D12" s="99"/>
      <c r="E12" s="100"/>
      <c r="F12" s="100"/>
      <c r="G12" s="100"/>
      <c r="H12" s="100"/>
      <c r="I12" s="24"/>
      <c r="J12" s="379"/>
      <c r="K12" s="380"/>
    </row>
    <row r="13" spans="1:11" s="92" customFormat="1">
      <c r="A13" s="196"/>
      <c r="B13" s="200"/>
      <c r="C13" s="99"/>
      <c r="D13" s="99"/>
      <c r="E13" s="24"/>
      <c r="F13" s="100"/>
      <c r="G13" s="100"/>
      <c r="H13" s="100"/>
      <c r="I13" s="24"/>
      <c r="J13" s="379"/>
      <c r="K13" s="380"/>
    </row>
    <row r="14" spans="1:11" s="92" customFormat="1" ht="13.5" thickBot="1">
      <c r="A14" s="198"/>
      <c r="B14" s="201" t="s">
        <v>325</v>
      </c>
      <c r="C14" s="202"/>
      <c r="D14" s="203"/>
      <c r="E14" s="213"/>
      <c r="F14" s="235">
        <f>SUM(F8:F13)</f>
        <v>0</v>
      </c>
      <c r="G14" s="231"/>
      <c r="H14" s="231"/>
      <c r="I14" s="213"/>
      <c r="J14" s="377"/>
      <c r="K14" s="378"/>
    </row>
    <row r="15" spans="1:11" s="105" customFormat="1">
      <c r="A15" s="102"/>
      <c r="B15" s="106"/>
      <c r="C15" s="107"/>
      <c r="D15" s="108"/>
      <c r="E15" s="104"/>
      <c r="F15" s="103"/>
      <c r="G15" s="103"/>
      <c r="H15" s="103"/>
      <c r="I15" s="104"/>
    </row>
    <row r="16" spans="1:11" s="105" customFormat="1" ht="13.5" thickBo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30" customHeight="1" thickBot="1">
      <c r="A17" s="102"/>
      <c r="B17" s="106"/>
      <c r="C17" s="107"/>
      <c r="D17" s="108"/>
      <c r="E17" s="104"/>
      <c r="F17" s="103"/>
      <c r="G17" s="103"/>
      <c r="H17" s="367" t="s">
        <v>445</v>
      </c>
      <c r="I17" s="368"/>
      <c r="J17" s="369"/>
    </row>
    <row r="18" spans="1:12" s="2" customFormat="1" ht="40.5" customHeight="1">
      <c r="A18" s="372" t="s">
        <v>326</v>
      </c>
      <c r="B18" s="372"/>
      <c r="C18" s="353" t="s">
        <v>29</v>
      </c>
      <c r="D18" s="354"/>
      <c r="E18" s="354"/>
      <c r="F18" s="354"/>
      <c r="G18" s="354"/>
      <c r="H18" s="381" t="s">
        <v>23</v>
      </c>
      <c r="I18" s="355"/>
      <c r="J18" s="144" t="s">
        <v>453</v>
      </c>
      <c r="K18" s="217" t="s">
        <v>443</v>
      </c>
      <c r="L18" s="221"/>
    </row>
    <row r="19" spans="1:12" s="62" customFormat="1" ht="15">
      <c r="A19" s="63" t="s">
        <v>273</v>
      </c>
      <c r="B19" s="64" t="s">
        <v>274</v>
      </c>
      <c r="C19" s="65"/>
      <c r="D19" s="65"/>
      <c r="E19" s="65"/>
      <c r="F19" s="65"/>
      <c r="G19" s="65"/>
      <c r="H19" s="256"/>
      <c r="I19" s="65"/>
      <c r="J19" s="257"/>
      <c r="K19" s="251"/>
    </row>
    <row r="20" spans="1:12" s="62" customFormat="1" ht="15">
      <c r="A20" s="66" t="s">
        <v>275</v>
      </c>
      <c r="B20" s="67" t="s">
        <v>44</v>
      </c>
      <c r="C20" s="68"/>
      <c r="D20" s="69"/>
      <c r="E20" s="69"/>
      <c r="F20" s="69"/>
      <c r="G20" s="69"/>
      <c r="H20" s="258"/>
      <c r="I20" s="69"/>
      <c r="J20" s="259"/>
      <c r="K20" s="252"/>
    </row>
    <row r="21" spans="1:12" s="62" customFormat="1" ht="25.5">
      <c r="A21" s="70" t="s">
        <v>276</v>
      </c>
      <c r="B21" s="71" t="s">
        <v>416</v>
      </c>
      <c r="C21" s="72"/>
      <c r="D21" s="61" t="s">
        <v>28</v>
      </c>
      <c r="E21" s="61" t="s">
        <v>28</v>
      </c>
      <c r="F21" s="61"/>
      <c r="G21" s="248"/>
      <c r="H21" s="260"/>
      <c r="I21" s="61"/>
      <c r="J21" s="261"/>
      <c r="K21" s="253"/>
    </row>
    <row r="22" spans="1:12" s="62" customFormat="1" ht="25.5">
      <c r="A22" s="70" t="s">
        <v>277</v>
      </c>
      <c r="B22" s="73" t="s">
        <v>295</v>
      </c>
      <c r="C22" s="72"/>
      <c r="D22" s="61" t="s">
        <v>28</v>
      </c>
      <c r="E22" s="72"/>
      <c r="F22" s="61"/>
      <c r="G22" s="248"/>
      <c r="H22" s="260"/>
      <c r="I22" s="61"/>
      <c r="J22" s="261"/>
      <c r="K22" s="253"/>
    </row>
    <row r="23" spans="1:12" s="62" customFormat="1" ht="25.5">
      <c r="A23" s="70" t="s">
        <v>278</v>
      </c>
      <c r="B23" s="73" t="s">
        <v>429</v>
      </c>
      <c r="C23" s="72"/>
      <c r="D23" s="61" t="s">
        <v>28</v>
      </c>
      <c r="E23" s="72"/>
      <c r="F23" s="61"/>
      <c r="G23" s="248"/>
      <c r="H23" s="260"/>
      <c r="I23" s="61"/>
      <c r="J23" s="261"/>
      <c r="K23" s="253"/>
    </row>
    <row r="24" spans="1:12" s="62" customFormat="1" ht="25.5">
      <c r="A24" s="70" t="s">
        <v>279</v>
      </c>
      <c r="B24" s="73" t="s">
        <v>338</v>
      </c>
      <c r="C24" s="72"/>
      <c r="D24" s="61" t="s">
        <v>28</v>
      </c>
      <c r="E24" s="61" t="s">
        <v>28</v>
      </c>
      <c r="F24" s="61"/>
      <c r="G24" s="248"/>
      <c r="H24" s="260"/>
      <c r="I24" s="61"/>
      <c r="J24" s="261"/>
      <c r="K24" s="253"/>
    </row>
    <row r="25" spans="1:12" s="62" customFormat="1" ht="25.5">
      <c r="A25" s="70" t="s">
        <v>280</v>
      </c>
      <c r="B25" s="73" t="s">
        <v>421</v>
      </c>
      <c r="C25" s="72"/>
      <c r="D25" s="61" t="s">
        <v>28</v>
      </c>
      <c r="E25" s="72"/>
      <c r="F25" s="61"/>
      <c r="G25" s="248"/>
      <c r="H25" s="260"/>
      <c r="I25" s="61"/>
      <c r="J25" s="261"/>
      <c r="K25" s="253"/>
    </row>
    <row r="26" spans="1:12" s="62" customFormat="1">
      <c r="A26" s="70" t="s">
        <v>281</v>
      </c>
      <c r="B26" s="74" t="s">
        <v>20</v>
      </c>
      <c r="C26" s="61" t="s">
        <v>28</v>
      </c>
      <c r="D26" s="72"/>
      <c r="E26" s="72"/>
      <c r="F26" s="72"/>
      <c r="G26" s="249"/>
      <c r="H26" s="260"/>
      <c r="I26" s="61"/>
      <c r="J26" s="261"/>
      <c r="K26" s="253"/>
    </row>
    <row r="27" spans="1:12" s="62" customFormat="1" ht="15">
      <c r="A27" s="66" t="s">
        <v>282</v>
      </c>
      <c r="B27" s="67" t="s">
        <v>48</v>
      </c>
      <c r="C27" s="68"/>
      <c r="D27" s="69"/>
      <c r="E27" s="69"/>
      <c r="F27" s="69"/>
      <c r="G27" s="69"/>
      <c r="H27" s="258"/>
      <c r="I27" s="69"/>
      <c r="J27" s="259"/>
      <c r="K27" s="252"/>
    </row>
    <row r="28" spans="1:12" s="62" customFormat="1">
      <c r="A28" s="126" t="s">
        <v>283</v>
      </c>
      <c r="B28" s="127" t="s">
        <v>428</v>
      </c>
      <c r="C28" s="61" t="s">
        <v>28</v>
      </c>
      <c r="D28" s="72"/>
      <c r="E28" s="72"/>
      <c r="F28" s="72"/>
      <c r="G28" s="249"/>
      <c r="H28" s="262"/>
      <c r="I28" s="125"/>
      <c r="J28" s="263"/>
      <c r="K28" s="254"/>
    </row>
    <row r="29" spans="1:12" s="62" customFormat="1" ht="25.5">
      <c r="A29" s="122" t="s">
        <v>283</v>
      </c>
      <c r="B29" s="71" t="s">
        <v>416</v>
      </c>
      <c r="C29" s="123"/>
      <c r="D29" s="124" t="s">
        <v>28</v>
      </c>
      <c r="E29" s="124" t="s">
        <v>28</v>
      </c>
      <c r="F29" s="124"/>
      <c r="G29" s="250"/>
      <c r="H29" s="264"/>
      <c r="I29" s="124"/>
      <c r="J29" s="265"/>
      <c r="K29" s="255"/>
    </row>
    <row r="30" spans="1:12" s="62" customFormat="1" ht="25.5">
      <c r="A30" s="70" t="s">
        <v>284</v>
      </c>
      <c r="B30" s="73" t="s">
        <v>295</v>
      </c>
      <c r="C30" s="72"/>
      <c r="D30" s="61" t="s">
        <v>28</v>
      </c>
      <c r="E30" s="72"/>
      <c r="F30" s="61"/>
      <c r="G30" s="248"/>
      <c r="H30" s="260"/>
      <c r="I30" s="61"/>
      <c r="J30" s="261"/>
      <c r="K30" s="253"/>
    </row>
    <row r="31" spans="1:12" s="62" customFormat="1" ht="25.5">
      <c r="A31" s="70" t="s">
        <v>285</v>
      </c>
      <c r="B31" s="73" t="s">
        <v>338</v>
      </c>
      <c r="C31" s="72"/>
      <c r="D31" s="61" t="s">
        <v>28</v>
      </c>
      <c r="E31" s="61" t="s">
        <v>28</v>
      </c>
      <c r="F31" s="61"/>
      <c r="G31" s="248"/>
      <c r="H31" s="260"/>
      <c r="I31" s="61"/>
      <c r="J31" s="261"/>
      <c r="K31" s="253"/>
    </row>
    <row r="32" spans="1:12" s="62" customFormat="1" ht="25.5">
      <c r="A32" s="78" t="s">
        <v>286</v>
      </c>
      <c r="B32" s="79" t="s">
        <v>422</v>
      </c>
      <c r="C32" s="72"/>
      <c r="D32" s="61" t="s">
        <v>28</v>
      </c>
      <c r="E32" s="61" t="s">
        <v>28</v>
      </c>
      <c r="F32" s="61"/>
      <c r="G32" s="248"/>
      <c r="H32" s="260"/>
      <c r="I32" s="61"/>
      <c r="J32" s="261"/>
      <c r="K32" s="253"/>
    </row>
    <row r="33" spans="1:12" s="62" customFormat="1" ht="25.5">
      <c r="A33" s="70" t="s">
        <v>287</v>
      </c>
      <c r="B33" s="74" t="s">
        <v>423</v>
      </c>
      <c r="C33" s="72"/>
      <c r="D33" s="61" t="s">
        <v>28</v>
      </c>
      <c r="E33" s="61" t="s">
        <v>28</v>
      </c>
      <c r="F33" s="61"/>
      <c r="G33" s="248"/>
      <c r="H33" s="260"/>
      <c r="I33" s="61"/>
      <c r="J33" s="261"/>
      <c r="K33" s="253"/>
    </row>
    <row r="34" spans="1:12" s="62" customFormat="1">
      <c r="A34" s="70" t="s">
        <v>288</v>
      </c>
      <c r="B34" s="74" t="s">
        <v>420</v>
      </c>
      <c r="C34" s="72"/>
      <c r="D34" s="61" t="s">
        <v>28</v>
      </c>
      <c r="E34" s="72"/>
      <c r="F34" s="61"/>
      <c r="G34" s="248"/>
      <c r="H34" s="260"/>
      <c r="I34" s="61"/>
      <c r="J34" s="261"/>
      <c r="K34" s="253"/>
    </row>
    <row r="35" spans="1:12" s="62" customFormat="1" ht="25.5">
      <c r="A35" s="70" t="s">
        <v>418</v>
      </c>
      <c r="B35" s="74" t="s">
        <v>419</v>
      </c>
      <c r="C35" s="72"/>
      <c r="D35" s="61" t="s">
        <v>28</v>
      </c>
      <c r="E35" s="72"/>
      <c r="F35" s="61"/>
      <c r="G35" s="248"/>
      <c r="H35" s="260"/>
      <c r="I35" s="61"/>
      <c r="J35" s="261"/>
      <c r="K35" s="253"/>
    </row>
    <row r="36" spans="1:12" s="62" customFormat="1">
      <c r="A36" s="70"/>
      <c r="B36" s="74" t="s">
        <v>427</v>
      </c>
      <c r="C36" s="72"/>
      <c r="D36" s="61"/>
      <c r="E36" s="72"/>
      <c r="F36" s="61"/>
      <c r="G36" s="248"/>
      <c r="H36" s="260"/>
      <c r="I36" s="61"/>
      <c r="J36" s="261"/>
      <c r="K36" s="253"/>
    </row>
    <row r="37" spans="1:12" s="62" customFormat="1">
      <c r="A37" s="70" t="s">
        <v>289</v>
      </c>
      <c r="B37" s="74" t="s">
        <v>20</v>
      </c>
      <c r="C37" s="61" t="s">
        <v>28</v>
      </c>
      <c r="D37" s="72"/>
      <c r="E37" s="72"/>
      <c r="F37" s="72"/>
      <c r="G37" s="249"/>
      <c r="H37" s="260"/>
      <c r="I37" s="61"/>
      <c r="J37" s="261"/>
      <c r="K37" s="253"/>
    </row>
    <row r="38" spans="1:12" ht="15">
      <c r="A38" s="66" t="s">
        <v>290</v>
      </c>
      <c r="B38" s="67" t="s">
        <v>30</v>
      </c>
      <c r="C38" s="68"/>
      <c r="D38" s="69"/>
      <c r="E38" s="69"/>
      <c r="F38" s="69"/>
      <c r="G38" s="69"/>
      <c r="H38" s="258"/>
      <c r="I38" s="69"/>
      <c r="J38" s="259"/>
      <c r="K38" s="252"/>
    </row>
    <row r="39" spans="1:12" ht="26.25" thickBot="1">
      <c r="A39" s="70" t="s">
        <v>291</v>
      </c>
      <c r="B39" s="76" t="s">
        <v>136</v>
      </c>
      <c r="C39" s="72"/>
      <c r="D39" s="61" t="s">
        <v>28</v>
      </c>
      <c r="E39" s="72"/>
      <c r="F39" s="61"/>
      <c r="G39" s="248"/>
      <c r="H39" s="266"/>
      <c r="I39" s="267"/>
      <c r="J39" s="268"/>
      <c r="K39" s="253"/>
    </row>
    <row r="40" spans="1:12" customFormat="1" ht="16.5" customHeight="1">
      <c r="B40" s="356" t="s">
        <v>446</v>
      </c>
      <c r="C40" s="357"/>
      <c r="D40" s="357"/>
      <c r="E40" s="357"/>
      <c r="F40" s="358"/>
      <c r="G40" s="5">
        <f>SUM(G21:G39)</f>
        <v>0</v>
      </c>
      <c r="H40" s="370" t="s">
        <v>447</v>
      </c>
      <c r="I40" s="371"/>
      <c r="J40" s="371"/>
      <c r="K40" s="5">
        <f>SUM(K21:K39)</f>
        <v>0</v>
      </c>
      <c r="L40" s="223"/>
    </row>
    <row r="41" spans="1:12" customFormat="1">
      <c r="B41" s="356" t="s">
        <v>448</v>
      </c>
      <c r="C41" s="357"/>
      <c r="D41" s="357"/>
      <c r="E41" s="357"/>
      <c r="F41" s="358"/>
      <c r="G41" s="5">
        <f ca="1">'Trauma generella krav'!G24</f>
        <v>0</v>
      </c>
      <c r="H41" s="356" t="s">
        <v>449</v>
      </c>
      <c r="I41" s="357"/>
      <c r="J41" s="357"/>
      <c r="K41" s="130">
        <f ca="1">'Trauma generella krav'!K24</f>
        <v>0</v>
      </c>
      <c r="L41" s="223"/>
    </row>
    <row r="42" spans="1:12" customFormat="1" ht="24.75" customHeight="1" thickBot="1">
      <c r="B42" s="356" t="s">
        <v>450</v>
      </c>
      <c r="C42" s="357"/>
      <c r="D42" s="357"/>
      <c r="E42" s="357"/>
      <c r="F42" s="358"/>
      <c r="G42" s="5">
        <f>SUM(G40:G41)</f>
        <v>0</v>
      </c>
      <c r="H42" s="356" t="s">
        <v>451</v>
      </c>
      <c r="I42" s="357"/>
      <c r="J42" s="357"/>
      <c r="K42" s="130">
        <f>SUM(K40:K41)</f>
        <v>0</v>
      </c>
      <c r="L42" s="223"/>
    </row>
    <row r="43" spans="1:12" customFormat="1" ht="58.9" customHeight="1" thickBot="1">
      <c r="B43" s="359"/>
      <c r="C43" s="359"/>
      <c r="D43" s="359"/>
      <c r="E43" s="359"/>
      <c r="F43" s="359"/>
      <c r="G43" s="327"/>
      <c r="H43" s="360" t="s">
        <v>452</v>
      </c>
      <c r="I43" s="361"/>
      <c r="J43" s="362"/>
      <c r="K43" s="178" t="e">
        <f>F14*(1+(($G$42-K42)/$G$42)*1.5)</f>
        <v>#DIV/0!</v>
      </c>
    </row>
  </sheetData>
  <mergeCells count="20">
    <mergeCell ref="J7:K7"/>
    <mergeCell ref="J8:K8"/>
    <mergeCell ref="J9:K9"/>
    <mergeCell ref="J10:K10"/>
    <mergeCell ref="H42:J42"/>
    <mergeCell ref="H17:J17"/>
    <mergeCell ref="J11:K11"/>
    <mergeCell ref="J12:K12"/>
    <mergeCell ref="J13:K13"/>
    <mergeCell ref="J14:K14"/>
    <mergeCell ref="A18:B18"/>
    <mergeCell ref="C18:G18"/>
    <mergeCell ref="H18:I18"/>
    <mergeCell ref="B40:F40"/>
    <mergeCell ref="H40:J40"/>
    <mergeCell ref="B43:F43"/>
    <mergeCell ref="H43:J43"/>
    <mergeCell ref="B41:F41"/>
    <mergeCell ref="H41:J41"/>
    <mergeCell ref="B42:F42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7"/>
  <sheetViews>
    <sheetView workbookViewId="0">
      <selection activeCell="C44" sqref="C44"/>
    </sheetView>
  </sheetViews>
  <sheetFormatPr defaultRowHeight="12.75"/>
  <cols>
    <col min="1" max="1" width="11.140625" bestFit="1" customWidth="1"/>
    <col min="2" max="2" width="18.7109375" style="301" bestFit="1" customWidth="1"/>
    <col min="3" max="3" width="25.5703125" style="301" bestFit="1" customWidth="1"/>
    <col min="4" max="4" width="20.85546875" style="301" bestFit="1" customWidth="1"/>
    <col min="5" max="5" width="11.85546875" style="302" bestFit="1" customWidth="1"/>
    <col min="6" max="6" width="13.7109375" style="302" customWidth="1"/>
    <col min="7" max="7" width="13.7109375" style="302" bestFit="1" customWidth="1"/>
    <col min="8" max="8" width="7" style="306" customWidth="1"/>
    <col min="9" max="9" width="10.28515625" bestFit="1" customWidth="1"/>
    <col min="10" max="10" width="17.5703125" style="301" bestFit="1" customWidth="1"/>
    <col min="11" max="11" width="28" style="301" bestFit="1" customWidth="1"/>
    <col min="12" max="12" width="19.28515625" style="301" bestFit="1" customWidth="1"/>
    <col min="13" max="13" width="11" style="302" bestFit="1" customWidth="1"/>
    <col min="14" max="14" width="13.7109375" style="302" customWidth="1"/>
    <col min="15" max="15" width="13.85546875" style="302" bestFit="1" customWidth="1"/>
  </cols>
  <sheetData>
    <row r="1" spans="1:15" s="290" customFormat="1" ht="50.25" customHeight="1" thickBot="1">
      <c r="A1" s="290" t="s">
        <v>457</v>
      </c>
      <c r="B1" s="291"/>
      <c r="C1" s="291"/>
      <c r="D1" s="291"/>
      <c r="E1" s="292"/>
      <c r="F1" s="292"/>
      <c r="G1" s="292"/>
      <c r="H1" s="293"/>
      <c r="J1" s="291"/>
      <c r="K1" s="291"/>
      <c r="L1" s="291"/>
      <c r="M1" s="292"/>
      <c r="N1" s="292"/>
      <c r="O1" s="292"/>
    </row>
    <row r="2" spans="1:15" ht="13.5" thickBot="1">
      <c r="A2" s="294" t="s">
        <v>458</v>
      </c>
      <c r="B2" s="295" t="s">
        <v>459</v>
      </c>
      <c r="C2" s="296" t="s">
        <v>460</v>
      </c>
      <c r="D2" s="297" t="s">
        <v>461</v>
      </c>
      <c r="E2" s="298" t="s">
        <v>462</v>
      </c>
      <c r="F2" s="298" t="s">
        <v>463</v>
      </c>
      <c r="G2" s="299" t="s">
        <v>464</v>
      </c>
      <c r="H2" s="300"/>
    </row>
    <row r="3" spans="1:15" s="25" customFormat="1">
      <c r="A3" s="303">
        <v>1</v>
      </c>
      <c r="B3" s="304">
        <v>1</v>
      </c>
      <c r="C3" s="304">
        <v>1</v>
      </c>
      <c r="D3" s="304">
        <v>0</v>
      </c>
      <c r="E3" s="300">
        <f t="shared" ref="E3:E24" si="0">A3*(B3+(C3*D3))</f>
        <v>1</v>
      </c>
      <c r="F3" s="300">
        <f t="shared" ref="F3:F24" si="1">A3/E3*100</f>
        <v>100</v>
      </c>
      <c r="G3" s="305">
        <f t="shared" ref="G3:G24" si="2">((C3*D3)/E3)*100</f>
        <v>0</v>
      </c>
      <c r="H3" s="306"/>
    </row>
    <row r="4" spans="1:15" s="25" customFormat="1">
      <c r="A4" s="303">
        <v>1</v>
      </c>
      <c r="B4" s="304">
        <v>1</v>
      </c>
      <c r="C4" s="304">
        <v>1</v>
      </c>
      <c r="D4" s="304">
        <v>4.9999999999998997E-2</v>
      </c>
      <c r="E4" s="300">
        <f t="shared" si="0"/>
        <v>1.0499999999999989</v>
      </c>
      <c r="F4" s="300">
        <f t="shared" si="1"/>
        <v>95.238095238095326</v>
      </c>
      <c r="G4" s="305">
        <f t="shared" si="2"/>
        <v>4.7619047619046713</v>
      </c>
      <c r="H4" s="300"/>
    </row>
    <row r="5" spans="1:15" s="25" customFormat="1">
      <c r="A5" s="303">
        <v>1</v>
      </c>
      <c r="B5" s="304">
        <v>1</v>
      </c>
      <c r="C5" s="304">
        <v>1</v>
      </c>
      <c r="D5" s="304">
        <v>9.9999999999999006E-2</v>
      </c>
      <c r="E5" s="300">
        <f t="shared" si="0"/>
        <v>1.099999999999999</v>
      </c>
      <c r="F5" s="300">
        <f t="shared" si="1"/>
        <v>90.909090909090992</v>
      </c>
      <c r="G5" s="305">
        <f t="shared" si="2"/>
        <v>9.09090909090901</v>
      </c>
      <c r="H5" s="300"/>
    </row>
    <row r="6" spans="1:15" s="25" customFormat="1">
      <c r="A6" s="303">
        <v>1</v>
      </c>
      <c r="B6" s="304">
        <v>1</v>
      </c>
      <c r="C6" s="304">
        <v>1</v>
      </c>
      <c r="D6" s="304">
        <v>0.17999999999999899</v>
      </c>
      <c r="E6" s="300">
        <f t="shared" si="0"/>
        <v>1.179999999999999</v>
      </c>
      <c r="F6" s="300">
        <f t="shared" si="1"/>
        <v>84.745762711864472</v>
      </c>
      <c r="G6" s="305">
        <f t="shared" si="2"/>
        <v>15.254237288135519</v>
      </c>
      <c r="H6" s="300"/>
    </row>
    <row r="7" spans="1:15" s="25" customFormat="1">
      <c r="A7" s="303">
        <v>1</v>
      </c>
      <c r="B7" s="304">
        <v>1</v>
      </c>
      <c r="C7" s="304">
        <v>1</v>
      </c>
      <c r="D7" s="304">
        <v>0.249999999999999</v>
      </c>
      <c r="E7" s="300">
        <f t="shared" si="0"/>
        <v>1.2499999999999991</v>
      </c>
      <c r="F7" s="300">
        <f t="shared" si="1"/>
        <v>80.000000000000057</v>
      </c>
      <c r="G7" s="305">
        <f t="shared" si="2"/>
        <v>19.999999999999936</v>
      </c>
      <c r="H7" s="300"/>
    </row>
    <row r="8" spans="1:15" s="25" customFormat="1">
      <c r="A8" s="303">
        <v>1</v>
      </c>
      <c r="B8" s="304">
        <v>1</v>
      </c>
      <c r="C8" s="304">
        <v>1</v>
      </c>
      <c r="D8" s="304">
        <v>0.33999999999999903</v>
      </c>
      <c r="E8" s="300">
        <f t="shared" si="0"/>
        <v>1.339999999999999</v>
      </c>
      <c r="F8" s="300">
        <f t="shared" si="1"/>
        <v>74.626865671641852</v>
      </c>
      <c r="G8" s="305">
        <f t="shared" si="2"/>
        <v>25.373134328358155</v>
      </c>
      <c r="H8" s="300"/>
    </row>
    <row r="9" spans="1:15" s="25" customFormat="1">
      <c r="A9" s="303">
        <v>1</v>
      </c>
      <c r="B9" s="304">
        <v>1</v>
      </c>
      <c r="C9" s="304">
        <v>1</v>
      </c>
      <c r="D9" s="304">
        <v>0.42999999999999899</v>
      </c>
      <c r="E9" s="300">
        <f t="shared" si="0"/>
        <v>1.429999999999999</v>
      </c>
      <c r="F9" s="300">
        <f t="shared" si="1"/>
        <v>69.930069930069976</v>
      </c>
      <c r="G9" s="305">
        <f t="shared" si="2"/>
        <v>30.069930069930017</v>
      </c>
      <c r="H9" s="300"/>
    </row>
    <row r="10" spans="1:15" s="25" customFormat="1">
      <c r="A10" s="303">
        <v>1</v>
      </c>
      <c r="B10" s="304">
        <v>1</v>
      </c>
      <c r="C10" s="304">
        <v>1</v>
      </c>
      <c r="D10" s="304">
        <v>0.5</v>
      </c>
      <c r="E10" s="300">
        <f t="shared" si="0"/>
        <v>1.5</v>
      </c>
      <c r="F10" s="300">
        <f t="shared" si="1"/>
        <v>66.666666666666657</v>
      </c>
      <c r="G10" s="305">
        <f t="shared" si="2"/>
        <v>33.333333333333329</v>
      </c>
      <c r="H10" s="300"/>
    </row>
    <row r="11" spans="1:15" s="25" customFormat="1">
      <c r="A11" s="303">
        <v>1</v>
      </c>
      <c r="B11" s="304">
        <v>1</v>
      </c>
      <c r="C11" s="304">
        <v>1</v>
      </c>
      <c r="D11" s="304">
        <v>0.54</v>
      </c>
      <c r="E11" s="300">
        <f t="shared" si="0"/>
        <v>1.54</v>
      </c>
      <c r="F11" s="300">
        <f t="shared" si="1"/>
        <v>64.935064935064929</v>
      </c>
      <c r="G11" s="305">
        <f t="shared" si="2"/>
        <v>35.064935064935064</v>
      </c>
      <c r="H11" s="300"/>
    </row>
    <row r="12" spans="1:15" s="25" customFormat="1">
      <c r="A12" s="303">
        <v>1</v>
      </c>
      <c r="B12" s="304">
        <v>1</v>
      </c>
      <c r="C12" s="304">
        <v>1</v>
      </c>
      <c r="D12" s="304">
        <v>0.67</v>
      </c>
      <c r="E12" s="300">
        <f t="shared" si="0"/>
        <v>1.67</v>
      </c>
      <c r="F12" s="300">
        <f t="shared" si="1"/>
        <v>59.880239520958092</v>
      </c>
      <c r="G12" s="305">
        <f t="shared" si="2"/>
        <v>40.119760479041922</v>
      </c>
      <c r="H12" s="300"/>
    </row>
    <row r="13" spans="1:15" s="25" customFormat="1">
      <c r="A13" s="303">
        <v>1</v>
      </c>
      <c r="B13" s="304">
        <v>1</v>
      </c>
      <c r="C13" s="304">
        <v>1</v>
      </c>
      <c r="D13" s="304">
        <v>0.82</v>
      </c>
      <c r="E13" s="300">
        <f t="shared" si="0"/>
        <v>1.8199999999999998</v>
      </c>
      <c r="F13" s="300">
        <f t="shared" si="1"/>
        <v>54.945054945054949</v>
      </c>
      <c r="G13" s="305">
        <f t="shared" si="2"/>
        <v>45.054945054945058</v>
      </c>
      <c r="H13" s="300"/>
    </row>
    <row r="14" spans="1:15" s="25" customFormat="1">
      <c r="A14" s="307">
        <v>1</v>
      </c>
      <c r="B14" s="308">
        <v>1</v>
      </c>
      <c r="C14" s="308">
        <v>1</v>
      </c>
      <c r="D14" s="308">
        <v>1</v>
      </c>
      <c r="E14" s="309">
        <f t="shared" si="0"/>
        <v>2</v>
      </c>
      <c r="F14" s="309">
        <f t="shared" si="1"/>
        <v>50</v>
      </c>
      <c r="G14" s="310">
        <f t="shared" si="2"/>
        <v>50</v>
      </c>
      <c r="H14" s="300"/>
    </row>
    <row r="15" spans="1:15" s="25" customFormat="1">
      <c r="A15" s="303">
        <v>1</v>
      </c>
      <c r="B15" s="304">
        <v>1</v>
      </c>
      <c r="C15" s="304">
        <v>1</v>
      </c>
      <c r="D15" s="304">
        <v>1.23</v>
      </c>
      <c r="E15" s="300">
        <f t="shared" si="0"/>
        <v>2.23</v>
      </c>
      <c r="F15" s="300">
        <f t="shared" si="1"/>
        <v>44.843049327354265</v>
      </c>
      <c r="G15" s="305">
        <f t="shared" si="2"/>
        <v>55.156950672645742</v>
      </c>
      <c r="H15" s="300"/>
    </row>
    <row r="16" spans="1:15" s="25" customFormat="1">
      <c r="A16" s="311">
        <v>1</v>
      </c>
      <c r="B16" s="312">
        <v>1</v>
      </c>
      <c r="C16" s="312">
        <v>1</v>
      </c>
      <c r="D16" s="312">
        <v>1.5</v>
      </c>
      <c r="E16" s="313">
        <f t="shared" si="0"/>
        <v>2.5</v>
      </c>
      <c r="F16" s="313">
        <f t="shared" si="1"/>
        <v>40</v>
      </c>
      <c r="G16" s="314">
        <f t="shared" si="2"/>
        <v>60</v>
      </c>
      <c r="H16" s="300"/>
    </row>
    <row r="17" spans="1:15" s="25" customFormat="1">
      <c r="A17" s="303">
        <v>1</v>
      </c>
      <c r="B17" s="304">
        <v>1</v>
      </c>
      <c r="C17" s="304">
        <v>1</v>
      </c>
      <c r="D17" s="304">
        <v>1.86</v>
      </c>
      <c r="E17" s="300">
        <f t="shared" si="0"/>
        <v>2.8600000000000003</v>
      </c>
      <c r="F17" s="300">
        <f t="shared" si="1"/>
        <v>34.965034965034967</v>
      </c>
      <c r="G17" s="305">
        <f t="shared" si="2"/>
        <v>65.034965034965026</v>
      </c>
      <c r="H17" s="300"/>
    </row>
    <row r="18" spans="1:15" s="25" customFormat="1">
      <c r="A18" s="303">
        <v>1</v>
      </c>
      <c r="B18" s="304">
        <v>1</v>
      </c>
      <c r="C18" s="304">
        <v>1</v>
      </c>
      <c r="D18" s="304">
        <v>2</v>
      </c>
      <c r="E18" s="300">
        <f t="shared" si="0"/>
        <v>3</v>
      </c>
      <c r="F18" s="300">
        <f t="shared" si="1"/>
        <v>33.333333333333329</v>
      </c>
      <c r="G18" s="305">
        <f t="shared" si="2"/>
        <v>66.666666666666657</v>
      </c>
      <c r="H18" s="300"/>
    </row>
    <row r="19" spans="1:15" s="25" customFormat="1">
      <c r="A19" s="303">
        <v>1</v>
      </c>
      <c r="B19" s="304">
        <v>1</v>
      </c>
      <c r="C19" s="304">
        <v>1</v>
      </c>
      <c r="D19" s="304">
        <v>2.34</v>
      </c>
      <c r="E19" s="300">
        <f t="shared" si="0"/>
        <v>3.34</v>
      </c>
      <c r="F19" s="300">
        <f t="shared" si="1"/>
        <v>29.940119760479046</v>
      </c>
      <c r="G19" s="305">
        <f t="shared" si="2"/>
        <v>70.05988023952095</v>
      </c>
      <c r="H19" s="300"/>
    </row>
    <row r="20" spans="1:15" s="25" customFormat="1">
      <c r="A20" s="303">
        <v>1</v>
      </c>
      <c r="B20" s="304">
        <v>1</v>
      </c>
      <c r="C20" s="304">
        <v>1</v>
      </c>
      <c r="D20" s="304">
        <v>3</v>
      </c>
      <c r="E20" s="300">
        <f t="shared" si="0"/>
        <v>4</v>
      </c>
      <c r="F20" s="300">
        <f t="shared" si="1"/>
        <v>25</v>
      </c>
      <c r="G20" s="305">
        <f t="shared" si="2"/>
        <v>75</v>
      </c>
      <c r="H20" s="300"/>
    </row>
    <row r="21" spans="1:15" s="25" customFormat="1">
      <c r="A21" s="303">
        <v>1</v>
      </c>
      <c r="B21" s="304">
        <v>1</v>
      </c>
      <c r="C21" s="304">
        <v>1</v>
      </c>
      <c r="D21" s="304">
        <v>4</v>
      </c>
      <c r="E21" s="300">
        <f t="shared" si="0"/>
        <v>5</v>
      </c>
      <c r="F21" s="300">
        <f t="shared" si="1"/>
        <v>20</v>
      </c>
      <c r="G21" s="305">
        <f t="shared" si="2"/>
        <v>80</v>
      </c>
      <c r="H21" s="300"/>
    </row>
    <row r="22" spans="1:15" s="25" customFormat="1">
      <c r="A22" s="303">
        <v>1</v>
      </c>
      <c r="B22" s="304">
        <v>1</v>
      </c>
      <c r="C22" s="304">
        <v>1</v>
      </c>
      <c r="D22" s="304">
        <v>5.67</v>
      </c>
      <c r="E22" s="300">
        <f t="shared" si="0"/>
        <v>6.67</v>
      </c>
      <c r="F22" s="300">
        <f t="shared" si="1"/>
        <v>14.992503748125937</v>
      </c>
      <c r="G22" s="305">
        <f t="shared" si="2"/>
        <v>85.007496251874059</v>
      </c>
      <c r="H22" s="300"/>
    </row>
    <row r="23" spans="1:15" s="25" customFormat="1">
      <c r="A23" s="303">
        <v>1</v>
      </c>
      <c r="B23" s="304">
        <v>1</v>
      </c>
      <c r="C23" s="304">
        <v>1</v>
      </c>
      <c r="D23" s="304">
        <v>9.0000000000000107</v>
      </c>
      <c r="E23" s="300">
        <f t="shared" si="0"/>
        <v>10.000000000000011</v>
      </c>
      <c r="F23" s="300">
        <f t="shared" si="1"/>
        <v>9.9999999999999893</v>
      </c>
      <c r="G23" s="305">
        <f t="shared" si="2"/>
        <v>90.000000000000014</v>
      </c>
      <c r="H23" s="300"/>
    </row>
    <row r="24" spans="1:15" s="25" customFormat="1" ht="13.5" thickBot="1">
      <c r="A24" s="315">
        <v>1</v>
      </c>
      <c r="B24" s="316">
        <v>1</v>
      </c>
      <c r="C24" s="316">
        <v>1</v>
      </c>
      <c r="D24" s="316">
        <v>19</v>
      </c>
      <c r="E24" s="317">
        <f t="shared" si="0"/>
        <v>20</v>
      </c>
      <c r="F24" s="317">
        <f t="shared" si="1"/>
        <v>5</v>
      </c>
      <c r="G24" s="318">
        <f t="shared" si="2"/>
        <v>95</v>
      </c>
      <c r="H24" s="306"/>
    </row>
    <row r="25" spans="1:15" s="25" customFormat="1">
      <c r="D25" s="304"/>
      <c r="H25" s="306"/>
    </row>
    <row r="26" spans="1:15" s="319" customFormat="1">
      <c r="A26" s="319" t="s">
        <v>465</v>
      </c>
      <c r="B26" s="320"/>
      <c r="C26" s="320"/>
      <c r="D26" s="320"/>
      <c r="E26" s="321"/>
      <c r="F26" s="321"/>
      <c r="G26" s="321"/>
      <c r="H26" s="322"/>
      <c r="I26" s="323"/>
      <c r="J26" s="324"/>
      <c r="K26" s="324"/>
      <c r="L26" s="322"/>
      <c r="M26" s="322"/>
      <c r="N26" s="322"/>
      <c r="O26" s="322"/>
    </row>
    <row r="27" spans="1:15">
      <c r="I27" s="325"/>
      <c r="J27" s="326"/>
      <c r="K27" s="326"/>
      <c r="L27" s="306"/>
      <c r="M27" s="306"/>
      <c r="N27" s="306"/>
      <c r="O27" s="306"/>
    </row>
    <row r="28" spans="1:15">
      <c r="I28" s="325"/>
      <c r="J28" s="326"/>
      <c r="K28" s="326"/>
      <c r="L28" s="306"/>
      <c r="M28" s="306"/>
      <c r="N28" s="306"/>
      <c r="O28" s="306"/>
    </row>
    <row r="29" spans="1:15">
      <c r="I29" s="325"/>
      <c r="J29" s="326"/>
      <c r="K29" s="326"/>
      <c r="L29" s="306"/>
      <c r="M29" s="306"/>
      <c r="N29" s="306"/>
      <c r="O29" s="306"/>
    </row>
    <row r="30" spans="1:15">
      <c r="I30" s="325"/>
      <c r="J30" s="326"/>
      <c r="K30" s="326"/>
      <c r="L30" s="306"/>
      <c r="M30" s="306"/>
      <c r="N30" s="306"/>
      <c r="O30" s="306"/>
    </row>
    <row r="31" spans="1:15">
      <c r="I31" s="325"/>
      <c r="J31" s="326"/>
      <c r="K31" s="326"/>
      <c r="L31" s="306"/>
      <c r="M31" s="306"/>
      <c r="N31" s="306"/>
      <c r="O31" s="306"/>
    </row>
    <row r="32" spans="1:15">
      <c r="I32" s="325"/>
      <c r="J32" s="326"/>
      <c r="K32" s="326"/>
      <c r="L32" s="306"/>
      <c r="M32" s="306"/>
      <c r="N32" s="306"/>
      <c r="O32" s="306"/>
    </row>
    <row r="33" spans="9:15">
      <c r="I33" s="325"/>
      <c r="J33" s="326"/>
      <c r="K33" s="326"/>
      <c r="L33" s="306"/>
      <c r="M33" s="306"/>
      <c r="N33" s="306"/>
      <c r="O33" s="306"/>
    </row>
    <row r="34" spans="9:15">
      <c r="I34" s="325"/>
      <c r="J34" s="326"/>
      <c r="K34" s="326"/>
      <c r="L34" s="306"/>
      <c r="M34" s="306"/>
      <c r="N34" s="306"/>
      <c r="O34" s="306"/>
    </row>
    <row r="35" spans="9:15">
      <c r="I35" s="325"/>
      <c r="J35" s="326"/>
      <c r="K35" s="326"/>
      <c r="L35" s="306"/>
      <c r="M35" s="306"/>
      <c r="N35" s="306"/>
      <c r="O35" s="306"/>
    </row>
    <row r="36" spans="9:15">
      <c r="I36" s="325"/>
      <c r="J36" s="326"/>
      <c r="K36" s="326"/>
      <c r="L36" s="306"/>
      <c r="M36" s="306"/>
      <c r="N36" s="306"/>
      <c r="O36" s="306"/>
    </row>
    <row r="37" spans="9:15">
      <c r="I37" s="325"/>
      <c r="J37" s="326"/>
      <c r="K37" s="326"/>
      <c r="L37" s="306"/>
      <c r="M37" s="306"/>
      <c r="N37" s="306"/>
      <c r="O37" s="306"/>
    </row>
    <row r="38" spans="9:15">
      <c r="I38" s="325"/>
      <c r="J38" s="326"/>
      <c r="K38" s="326"/>
      <c r="L38" s="306"/>
      <c r="M38" s="306"/>
      <c r="N38" s="306"/>
      <c r="O38" s="306"/>
    </row>
    <row r="39" spans="9:15">
      <c r="I39" s="325"/>
      <c r="J39" s="326"/>
      <c r="K39" s="326"/>
      <c r="L39" s="306"/>
      <c r="M39" s="306"/>
      <c r="N39" s="306"/>
      <c r="O39" s="306"/>
    </row>
    <row r="40" spans="9:15">
      <c r="I40" s="325"/>
      <c r="J40" s="326"/>
      <c r="K40" s="326"/>
      <c r="L40" s="306"/>
      <c r="M40" s="306"/>
      <c r="N40" s="306"/>
      <c r="O40" s="306"/>
    </row>
    <row r="41" spans="9:15">
      <c r="I41" s="325"/>
      <c r="J41" s="326"/>
      <c r="K41" s="326"/>
      <c r="L41" s="306"/>
      <c r="M41" s="306"/>
      <c r="N41" s="306"/>
      <c r="O41" s="306"/>
    </row>
    <row r="42" spans="9:15">
      <c r="I42" s="325"/>
      <c r="J42" s="326"/>
      <c r="K42" s="326"/>
      <c r="L42" s="306"/>
      <c r="M42" s="306"/>
      <c r="N42" s="306"/>
      <c r="O42" s="306"/>
    </row>
    <row r="43" spans="9:15">
      <c r="I43" s="325"/>
      <c r="J43" s="326"/>
      <c r="K43" s="326"/>
      <c r="L43" s="306"/>
      <c r="M43" s="306"/>
      <c r="N43" s="306"/>
      <c r="O43" s="306"/>
    </row>
    <row r="44" spans="9:15">
      <c r="I44" s="325"/>
      <c r="J44" s="326"/>
      <c r="K44" s="326"/>
      <c r="L44" s="306"/>
      <c r="M44" s="306"/>
      <c r="N44" s="306"/>
      <c r="O44" s="306"/>
    </row>
    <row r="45" spans="9:15">
      <c r="I45" s="325"/>
      <c r="J45" s="326"/>
      <c r="K45" s="326"/>
      <c r="L45" s="306"/>
      <c r="M45" s="306"/>
      <c r="N45" s="306"/>
      <c r="O45" s="306"/>
    </row>
    <row r="46" spans="9:15">
      <c r="I46" s="325"/>
      <c r="J46" s="326"/>
      <c r="K46" s="326"/>
      <c r="L46" s="306"/>
      <c r="M46" s="306"/>
      <c r="N46" s="306"/>
      <c r="O46" s="306"/>
    </row>
    <row r="47" spans="9:15">
      <c r="I47" s="325"/>
      <c r="J47" s="326"/>
      <c r="K47" s="326"/>
      <c r="L47" s="306"/>
      <c r="M47" s="306"/>
      <c r="N47" s="306"/>
      <c r="O47" s="306"/>
    </row>
    <row r="48" spans="9:15">
      <c r="I48" s="325"/>
      <c r="J48" s="326"/>
      <c r="K48" s="326"/>
      <c r="L48" s="306"/>
      <c r="M48" s="306"/>
      <c r="N48" s="306"/>
      <c r="O48" s="306"/>
    </row>
    <row r="49" spans="9:15">
      <c r="I49" s="325"/>
      <c r="J49" s="326"/>
      <c r="K49" s="326"/>
      <c r="L49" s="306"/>
      <c r="M49" s="306"/>
      <c r="N49" s="306"/>
      <c r="O49" s="306"/>
    </row>
    <row r="50" spans="9:15">
      <c r="I50" s="325"/>
      <c r="J50" s="326"/>
      <c r="K50" s="326"/>
      <c r="L50" s="306"/>
      <c r="M50" s="306"/>
      <c r="N50" s="306"/>
      <c r="O50" s="306"/>
    </row>
    <row r="51" spans="9:15">
      <c r="I51" s="325"/>
      <c r="J51" s="326"/>
      <c r="K51" s="326"/>
      <c r="L51" s="306"/>
      <c r="M51" s="306"/>
      <c r="N51" s="306"/>
      <c r="O51" s="306"/>
    </row>
    <row r="52" spans="9:15">
      <c r="I52" s="325"/>
      <c r="J52" s="326"/>
      <c r="K52" s="326"/>
      <c r="L52" s="306"/>
      <c r="M52" s="306"/>
      <c r="N52" s="306"/>
      <c r="O52" s="306"/>
    </row>
    <row r="53" spans="9:15">
      <c r="I53" s="325"/>
      <c r="J53" s="326"/>
      <c r="K53" s="326"/>
      <c r="L53" s="306"/>
      <c r="M53" s="306"/>
      <c r="N53" s="306"/>
      <c r="O53" s="306"/>
    </row>
    <row r="54" spans="9:15">
      <c r="I54" s="325"/>
      <c r="J54" s="326"/>
      <c r="K54" s="326"/>
      <c r="L54" s="306"/>
      <c r="M54" s="306"/>
      <c r="N54" s="306"/>
      <c r="O54" s="306"/>
    </row>
    <row r="55" spans="9:15">
      <c r="I55" s="325"/>
      <c r="J55" s="326"/>
      <c r="K55" s="326"/>
      <c r="L55" s="306"/>
      <c r="M55" s="306"/>
      <c r="N55" s="306"/>
      <c r="O55" s="306"/>
    </row>
    <row r="56" spans="9:15">
      <c r="I56" s="325"/>
      <c r="J56" s="326"/>
      <c r="K56" s="326"/>
      <c r="L56" s="306"/>
      <c r="M56" s="306"/>
      <c r="N56" s="306"/>
      <c r="O56" s="306"/>
    </row>
    <row r="57" spans="9:15">
      <c r="I57" s="325"/>
      <c r="J57" s="326"/>
      <c r="K57" s="326"/>
      <c r="L57" s="306"/>
      <c r="M57" s="306"/>
      <c r="N57" s="306"/>
      <c r="O57" s="306"/>
    </row>
    <row r="58" spans="9:15">
      <c r="I58" s="325"/>
      <c r="J58" s="326"/>
      <c r="K58" s="326"/>
      <c r="L58" s="306"/>
      <c r="M58" s="306"/>
      <c r="N58" s="306"/>
      <c r="O58" s="306"/>
    </row>
    <row r="59" spans="9:15">
      <c r="I59" s="325"/>
      <c r="J59" s="326"/>
      <c r="K59" s="326"/>
      <c r="L59" s="306"/>
      <c r="M59" s="306"/>
      <c r="N59" s="306"/>
      <c r="O59" s="306"/>
    </row>
    <row r="60" spans="9:15">
      <c r="I60" s="325"/>
      <c r="J60" s="326"/>
      <c r="K60" s="326"/>
      <c r="L60" s="306"/>
      <c r="M60" s="306"/>
      <c r="N60" s="306"/>
      <c r="O60" s="306"/>
    </row>
    <row r="61" spans="9:15">
      <c r="I61" s="325"/>
      <c r="J61" s="326"/>
      <c r="K61" s="326"/>
      <c r="L61" s="306"/>
      <c r="M61" s="306"/>
      <c r="N61" s="306"/>
      <c r="O61" s="306"/>
    </row>
    <row r="62" spans="9:15">
      <c r="I62" s="325"/>
      <c r="J62" s="326"/>
      <c r="K62" s="326"/>
      <c r="L62" s="306"/>
      <c r="M62" s="306"/>
      <c r="N62" s="306"/>
      <c r="O62" s="306"/>
    </row>
    <row r="63" spans="9:15">
      <c r="I63" s="325"/>
      <c r="J63" s="326"/>
      <c r="K63" s="326"/>
      <c r="L63" s="306"/>
      <c r="M63" s="306"/>
      <c r="N63" s="306"/>
      <c r="O63" s="306"/>
    </row>
    <row r="64" spans="9:15">
      <c r="I64" s="325"/>
      <c r="J64" s="326"/>
      <c r="K64" s="326"/>
      <c r="L64" s="306"/>
      <c r="M64" s="306"/>
      <c r="N64" s="306"/>
      <c r="O64" s="306"/>
    </row>
    <row r="65" spans="9:15">
      <c r="I65" s="325"/>
      <c r="J65" s="326"/>
      <c r="K65" s="326"/>
      <c r="L65" s="306"/>
      <c r="M65" s="306"/>
      <c r="N65" s="306"/>
      <c r="O65" s="306"/>
    </row>
    <row r="66" spans="9:15">
      <c r="I66" s="325"/>
      <c r="J66" s="326"/>
      <c r="K66" s="326"/>
      <c r="L66" s="306"/>
      <c r="M66" s="306"/>
      <c r="N66" s="306"/>
      <c r="O66" s="306"/>
    </row>
    <row r="67" spans="9:15">
      <c r="I67" s="325"/>
      <c r="J67" s="326"/>
      <c r="K67" s="326"/>
      <c r="L67" s="306"/>
      <c r="M67" s="306"/>
      <c r="N67" s="306"/>
      <c r="O67" s="306"/>
    </row>
    <row r="68" spans="9:15">
      <c r="I68" s="325"/>
      <c r="J68" s="326"/>
      <c r="K68" s="326"/>
      <c r="L68" s="306"/>
      <c r="M68" s="306"/>
      <c r="N68" s="306"/>
      <c r="O68" s="306"/>
    </row>
    <row r="69" spans="9:15">
      <c r="I69" s="325"/>
      <c r="J69" s="326"/>
      <c r="K69" s="326"/>
      <c r="L69" s="306"/>
      <c r="M69" s="306"/>
      <c r="N69" s="306"/>
      <c r="O69" s="306"/>
    </row>
    <row r="70" spans="9:15">
      <c r="I70" s="325"/>
      <c r="J70" s="326"/>
      <c r="K70" s="326"/>
      <c r="L70" s="306"/>
      <c r="M70" s="306"/>
      <c r="N70" s="306"/>
      <c r="O70" s="306"/>
    </row>
    <row r="71" spans="9:15">
      <c r="I71" s="325"/>
      <c r="J71" s="326"/>
      <c r="K71" s="326"/>
      <c r="L71" s="306"/>
      <c r="M71" s="306"/>
      <c r="N71" s="306"/>
      <c r="O71" s="306"/>
    </row>
    <row r="72" spans="9:15">
      <c r="I72" s="325"/>
      <c r="J72" s="326"/>
      <c r="K72" s="326"/>
      <c r="L72" s="306"/>
      <c r="M72" s="306"/>
      <c r="N72" s="306"/>
      <c r="O72" s="306"/>
    </row>
    <row r="73" spans="9:15">
      <c r="I73" s="325"/>
      <c r="J73" s="326"/>
      <c r="K73" s="326"/>
      <c r="L73" s="306"/>
      <c r="M73" s="306"/>
      <c r="N73" s="306"/>
      <c r="O73" s="306"/>
    </row>
    <row r="74" spans="9:15">
      <c r="I74" s="325"/>
      <c r="J74" s="326"/>
      <c r="K74" s="326"/>
      <c r="L74" s="306"/>
      <c r="M74" s="306"/>
      <c r="N74" s="306"/>
      <c r="O74" s="306"/>
    </row>
    <row r="75" spans="9:15">
      <c r="I75" s="325"/>
      <c r="J75" s="326"/>
      <c r="K75" s="326"/>
      <c r="L75" s="306"/>
      <c r="M75" s="306"/>
      <c r="N75" s="306"/>
      <c r="O75" s="306"/>
    </row>
    <row r="76" spans="9:15">
      <c r="I76" s="325"/>
      <c r="J76" s="326"/>
      <c r="K76" s="326"/>
      <c r="L76" s="306"/>
      <c r="M76" s="306"/>
      <c r="N76" s="306"/>
      <c r="O76" s="306"/>
    </row>
    <row r="77" spans="9:15">
      <c r="I77" s="325"/>
      <c r="J77" s="326"/>
      <c r="K77" s="326"/>
      <c r="L77" s="306"/>
      <c r="M77" s="306"/>
      <c r="N77" s="306"/>
      <c r="O77" s="306"/>
    </row>
    <row r="78" spans="9:15">
      <c r="I78" s="325"/>
      <c r="J78" s="326"/>
      <c r="K78" s="326"/>
      <c r="L78" s="306"/>
      <c r="M78" s="306"/>
      <c r="N78" s="306"/>
      <c r="O78" s="306"/>
    </row>
    <row r="79" spans="9:15">
      <c r="I79" s="325"/>
      <c r="J79" s="326"/>
      <c r="K79" s="326"/>
      <c r="L79" s="306"/>
      <c r="M79" s="306"/>
      <c r="N79" s="306"/>
      <c r="O79" s="306"/>
    </row>
    <row r="80" spans="9:15">
      <c r="I80" s="325"/>
      <c r="J80" s="326"/>
      <c r="K80" s="326"/>
      <c r="L80" s="306"/>
      <c r="M80" s="306"/>
      <c r="N80" s="306"/>
      <c r="O80" s="306"/>
    </row>
    <row r="81" spans="9:15">
      <c r="I81" s="325"/>
      <c r="J81" s="326"/>
      <c r="K81" s="326"/>
      <c r="L81" s="306"/>
      <c r="M81" s="306"/>
      <c r="N81" s="306"/>
      <c r="O81" s="306"/>
    </row>
    <row r="82" spans="9:15">
      <c r="I82" s="325"/>
      <c r="J82" s="326"/>
      <c r="K82" s="326"/>
      <c r="L82" s="306"/>
      <c r="M82" s="306"/>
      <c r="N82" s="306"/>
      <c r="O82" s="306"/>
    </row>
    <row r="83" spans="9:15">
      <c r="I83" s="325"/>
      <c r="J83" s="326"/>
      <c r="K83" s="326"/>
      <c r="L83" s="306"/>
      <c r="M83" s="306"/>
      <c r="N83" s="306"/>
      <c r="O83" s="306"/>
    </row>
    <row r="84" spans="9:15">
      <c r="I84" s="325"/>
      <c r="J84" s="326"/>
      <c r="K84" s="326"/>
      <c r="L84" s="306"/>
      <c r="M84" s="306"/>
      <c r="N84" s="306"/>
      <c r="O84" s="306"/>
    </row>
    <row r="85" spans="9:15">
      <c r="I85" s="325"/>
      <c r="J85" s="326"/>
      <c r="K85" s="326"/>
      <c r="L85" s="306"/>
      <c r="M85" s="306"/>
      <c r="N85" s="306"/>
      <c r="O85" s="306"/>
    </row>
    <row r="86" spans="9:15">
      <c r="I86" s="325"/>
      <c r="J86" s="326"/>
      <c r="K86" s="326"/>
      <c r="L86" s="306"/>
      <c r="M86" s="306"/>
      <c r="N86" s="306"/>
      <c r="O86" s="306"/>
    </row>
    <row r="87" spans="9:15">
      <c r="I87" s="325"/>
      <c r="J87" s="326"/>
      <c r="K87" s="326"/>
      <c r="L87" s="306"/>
      <c r="M87" s="306"/>
      <c r="N87" s="306"/>
      <c r="O87" s="306"/>
    </row>
    <row r="88" spans="9:15">
      <c r="I88" s="325"/>
      <c r="J88" s="326"/>
      <c r="K88" s="326"/>
      <c r="L88" s="306"/>
      <c r="M88" s="306"/>
      <c r="N88" s="306"/>
      <c r="O88" s="306"/>
    </row>
    <row r="89" spans="9:15">
      <c r="I89" s="325"/>
      <c r="J89" s="326"/>
      <c r="K89" s="326"/>
      <c r="L89" s="306"/>
      <c r="M89" s="306"/>
      <c r="N89" s="306"/>
      <c r="O89" s="306"/>
    </row>
    <row r="90" spans="9:15">
      <c r="I90" s="325"/>
      <c r="J90" s="326"/>
      <c r="K90" s="326"/>
      <c r="L90" s="306"/>
      <c r="M90" s="306"/>
      <c r="N90" s="306"/>
      <c r="O90" s="306"/>
    </row>
    <row r="91" spans="9:15">
      <c r="I91" s="325"/>
      <c r="J91" s="326"/>
      <c r="K91" s="326"/>
      <c r="L91" s="306"/>
      <c r="M91" s="306"/>
      <c r="N91" s="306"/>
      <c r="O91" s="306"/>
    </row>
    <row r="92" spans="9:15">
      <c r="I92" s="325"/>
      <c r="J92" s="326"/>
      <c r="K92" s="326"/>
      <c r="L92" s="306"/>
      <c r="M92" s="306"/>
      <c r="N92" s="306"/>
      <c r="O92" s="306"/>
    </row>
    <row r="93" spans="9:15">
      <c r="I93" s="325"/>
      <c r="J93" s="326"/>
      <c r="K93" s="326"/>
      <c r="L93" s="306"/>
      <c r="M93" s="306"/>
      <c r="N93" s="306"/>
      <c r="O93" s="306"/>
    </row>
    <row r="94" spans="9:15">
      <c r="I94" s="325"/>
      <c r="J94" s="326"/>
      <c r="K94" s="326"/>
      <c r="L94" s="306"/>
      <c r="M94" s="306"/>
      <c r="N94" s="306"/>
      <c r="O94" s="306"/>
    </row>
    <row r="95" spans="9:15">
      <c r="I95" s="325"/>
      <c r="J95" s="326"/>
      <c r="K95" s="326"/>
      <c r="L95" s="306"/>
      <c r="M95" s="306"/>
      <c r="N95" s="306"/>
      <c r="O95" s="306"/>
    </row>
    <row r="96" spans="9:15">
      <c r="I96" s="325"/>
      <c r="J96" s="326"/>
      <c r="K96" s="326"/>
      <c r="L96" s="306"/>
      <c r="M96" s="306"/>
      <c r="N96" s="306"/>
      <c r="O96" s="306"/>
    </row>
    <row r="97" spans="9:15">
      <c r="I97" s="325"/>
      <c r="J97" s="326"/>
      <c r="K97" s="326"/>
      <c r="L97" s="306"/>
      <c r="M97" s="306"/>
      <c r="N97" s="306"/>
      <c r="O97" s="306"/>
    </row>
    <row r="98" spans="9:15">
      <c r="I98" s="325"/>
      <c r="J98" s="326"/>
      <c r="K98" s="326"/>
      <c r="L98" s="306"/>
      <c r="M98" s="306"/>
      <c r="N98" s="306"/>
      <c r="O98" s="306"/>
    </row>
    <row r="99" spans="9:15">
      <c r="I99" s="325"/>
      <c r="J99" s="326"/>
      <c r="K99" s="326"/>
      <c r="L99" s="306"/>
      <c r="M99" s="306"/>
      <c r="N99" s="306"/>
      <c r="O99" s="306"/>
    </row>
    <row r="100" spans="9:15">
      <c r="I100" s="325"/>
      <c r="J100" s="326"/>
      <c r="K100" s="326"/>
      <c r="L100" s="306"/>
      <c r="M100" s="306"/>
      <c r="N100" s="306"/>
      <c r="O100" s="306"/>
    </row>
    <row r="101" spans="9:15">
      <c r="I101" s="325"/>
      <c r="J101" s="326"/>
      <c r="K101" s="326"/>
      <c r="L101" s="306"/>
      <c r="M101" s="306"/>
      <c r="N101" s="306"/>
      <c r="O101" s="306"/>
    </row>
    <row r="102" spans="9:15">
      <c r="I102" s="325"/>
      <c r="J102" s="326"/>
      <c r="K102" s="326"/>
      <c r="L102" s="306"/>
      <c r="M102" s="306"/>
      <c r="N102" s="306"/>
      <c r="O102" s="306"/>
    </row>
    <row r="103" spans="9:15">
      <c r="I103" s="325"/>
      <c r="J103" s="326"/>
      <c r="K103" s="326"/>
      <c r="L103" s="306"/>
      <c r="M103" s="306"/>
      <c r="N103" s="306"/>
      <c r="O103" s="306"/>
    </row>
    <row r="104" spans="9:15">
      <c r="I104" s="325"/>
      <c r="J104" s="326"/>
      <c r="K104" s="326"/>
      <c r="L104" s="306"/>
      <c r="M104" s="306"/>
      <c r="N104" s="306"/>
      <c r="O104" s="306"/>
    </row>
    <row r="105" spans="9:15">
      <c r="I105" s="325"/>
      <c r="J105" s="326"/>
      <c r="K105" s="326"/>
      <c r="L105" s="306"/>
      <c r="M105" s="306"/>
      <c r="N105" s="306"/>
      <c r="O105" s="306"/>
    </row>
    <row r="106" spans="9:15">
      <c r="I106" s="325"/>
      <c r="J106" s="326"/>
      <c r="K106" s="326"/>
      <c r="L106" s="306"/>
      <c r="M106" s="306"/>
      <c r="N106" s="306"/>
      <c r="O106" s="306"/>
    </row>
    <row r="107" spans="9:15">
      <c r="I107" s="325"/>
      <c r="J107" s="326"/>
      <c r="K107" s="326"/>
      <c r="L107" s="306"/>
      <c r="M107" s="306"/>
      <c r="N107" s="306"/>
      <c r="O107" s="306"/>
    </row>
    <row r="108" spans="9:15">
      <c r="I108" s="325"/>
      <c r="J108" s="326"/>
      <c r="K108" s="326"/>
      <c r="L108" s="306"/>
      <c r="M108" s="306"/>
      <c r="N108" s="306"/>
      <c r="O108" s="306"/>
    </row>
    <row r="109" spans="9:15">
      <c r="I109" s="325"/>
      <c r="J109" s="326"/>
      <c r="K109" s="326"/>
      <c r="L109" s="306"/>
      <c r="M109" s="306"/>
      <c r="N109" s="306"/>
      <c r="O109" s="306"/>
    </row>
    <row r="110" spans="9:15">
      <c r="I110" s="325"/>
      <c r="J110" s="326"/>
      <c r="K110" s="326"/>
      <c r="L110" s="306"/>
      <c r="M110" s="306"/>
      <c r="N110" s="306"/>
      <c r="O110" s="306"/>
    </row>
    <row r="111" spans="9:15">
      <c r="I111" s="325"/>
      <c r="J111" s="326"/>
      <c r="K111" s="326"/>
      <c r="L111" s="306"/>
      <c r="M111" s="306"/>
      <c r="N111" s="306"/>
      <c r="O111" s="306"/>
    </row>
    <row r="112" spans="9:15">
      <c r="I112" s="325"/>
      <c r="J112" s="326"/>
      <c r="K112" s="326"/>
      <c r="L112" s="306"/>
      <c r="M112" s="306"/>
      <c r="N112" s="306"/>
      <c r="O112" s="306"/>
    </row>
    <row r="113" spans="9:15">
      <c r="I113" s="325"/>
      <c r="J113" s="326"/>
      <c r="K113" s="326"/>
      <c r="L113" s="306"/>
      <c r="M113" s="306"/>
      <c r="N113" s="306"/>
      <c r="O113" s="306"/>
    </row>
    <row r="114" spans="9:15">
      <c r="I114" s="325"/>
      <c r="J114" s="326"/>
      <c r="K114" s="326"/>
      <c r="L114" s="306"/>
      <c r="M114" s="306"/>
      <c r="N114" s="306"/>
      <c r="O114" s="306"/>
    </row>
    <row r="115" spans="9:15">
      <c r="I115" s="325"/>
      <c r="J115" s="326"/>
      <c r="K115" s="326"/>
      <c r="L115" s="306"/>
      <c r="M115" s="306"/>
      <c r="N115" s="306"/>
      <c r="O115" s="306"/>
    </row>
    <row r="116" spans="9:15">
      <c r="I116" s="325"/>
      <c r="J116" s="326"/>
      <c r="K116" s="326"/>
      <c r="L116" s="306"/>
      <c r="M116" s="306"/>
      <c r="N116" s="306"/>
      <c r="O116" s="306"/>
    </row>
    <row r="117" spans="9:15">
      <c r="I117" s="325"/>
      <c r="J117" s="326"/>
      <c r="K117" s="326"/>
      <c r="L117" s="306"/>
      <c r="M117" s="306"/>
      <c r="N117" s="306"/>
      <c r="O117" s="306"/>
    </row>
    <row r="118" spans="9:15">
      <c r="I118" s="325"/>
      <c r="J118" s="326"/>
      <c r="K118" s="326"/>
      <c r="L118" s="306"/>
      <c r="M118" s="306"/>
      <c r="N118" s="306"/>
      <c r="O118" s="306"/>
    </row>
    <row r="119" spans="9:15">
      <c r="I119" s="325"/>
      <c r="J119" s="326"/>
      <c r="K119" s="326"/>
      <c r="L119" s="306"/>
      <c r="M119" s="306"/>
      <c r="N119" s="306"/>
      <c r="O119" s="306"/>
    </row>
    <row r="120" spans="9:15">
      <c r="I120" s="325"/>
      <c r="J120" s="326"/>
      <c r="K120" s="326"/>
      <c r="L120" s="306"/>
      <c r="M120" s="306"/>
      <c r="N120" s="306"/>
      <c r="O120" s="306"/>
    </row>
    <row r="121" spans="9:15">
      <c r="I121" s="325"/>
      <c r="J121" s="326"/>
      <c r="K121" s="326"/>
      <c r="L121" s="306"/>
      <c r="M121" s="306"/>
      <c r="N121" s="306"/>
      <c r="O121" s="306"/>
    </row>
    <row r="122" spans="9:15">
      <c r="I122" s="325"/>
      <c r="J122" s="326"/>
      <c r="K122" s="326"/>
      <c r="L122" s="306"/>
      <c r="M122" s="306"/>
      <c r="N122" s="306"/>
      <c r="O122" s="306"/>
    </row>
    <row r="123" spans="9:15">
      <c r="I123" s="325"/>
      <c r="J123" s="326"/>
      <c r="K123" s="326"/>
      <c r="L123" s="306"/>
      <c r="M123" s="306"/>
      <c r="N123" s="306"/>
      <c r="O123" s="306"/>
    </row>
    <row r="124" spans="9:15">
      <c r="I124" s="325"/>
      <c r="J124" s="326"/>
      <c r="K124" s="326"/>
      <c r="L124" s="306"/>
      <c r="M124" s="306"/>
      <c r="N124" s="306"/>
      <c r="O124" s="306"/>
    </row>
    <row r="125" spans="9:15">
      <c r="I125" s="325"/>
      <c r="J125" s="326"/>
      <c r="K125" s="326"/>
      <c r="L125" s="306"/>
      <c r="M125" s="306"/>
      <c r="N125" s="306"/>
      <c r="O125" s="306"/>
    </row>
    <row r="126" spans="9:15">
      <c r="I126" s="325"/>
      <c r="J126" s="326"/>
      <c r="K126" s="326"/>
      <c r="L126" s="306"/>
      <c r="M126" s="306"/>
      <c r="N126" s="306"/>
      <c r="O126" s="306"/>
    </row>
    <row r="127" spans="9:15">
      <c r="I127" s="325"/>
      <c r="J127" s="326"/>
      <c r="K127" s="326"/>
      <c r="L127" s="306"/>
      <c r="M127" s="306"/>
      <c r="N127" s="306"/>
      <c r="O127" s="306"/>
    </row>
    <row r="128" spans="9:15">
      <c r="I128" s="325"/>
      <c r="J128" s="326"/>
      <c r="K128" s="326"/>
      <c r="L128" s="306"/>
      <c r="M128" s="306"/>
      <c r="N128" s="306"/>
      <c r="O128" s="306"/>
    </row>
    <row r="129" spans="9:15">
      <c r="I129" s="325"/>
      <c r="J129" s="326"/>
      <c r="K129" s="326"/>
      <c r="L129" s="306"/>
      <c r="M129" s="306"/>
      <c r="N129" s="306"/>
      <c r="O129" s="306"/>
    </row>
    <row r="130" spans="9:15">
      <c r="I130" s="325"/>
      <c r="J130" s="326"/>
      <c r="K130" s="326"/>
      <c r="L130" s="306"/>
      <c r="M130" s="306"/>
      <c r="N130" s="306"/>
      <c r="O130" s="306"/>
    </row>
    <row r="131" spans="9:15">
      <c r="I131" s="325"/>
      <c r="J131" s="326"/>
      <c r="K131" s="326"/>
      <c r="L131" s="306"/>
      <c r="M131" s="306"/>
      <c r="N131" s="306"/>
      <c r="O131" s="306"/>
    </row>
    <row r="132" spans="9:15">
      <c r="I132" s="325"/>
      <c r="J132" s="326"/>
      <c r="K132" s="326"/>
      <c r="L132" s="306"/>
      <c r="M132" s="306"/>
      <c r="N132" s="306"/>
      <c r="O132" s="306"/>
    </row>
    <row r="133" spans="9:15">
      <c r="I133" s="325"/>
      <c r="J133" s="326"/>
      <c r="K133" s="326"/>
      <c r="L133" s="306"/>
      <c r="M133" s="306"/>
      <c r="N133" s="306"/>
      <c r="O133" s="306"/>
    </row>
    <row r="134" spans="9:15">
      <c r="I134" s="325"/>
      <c r="J134" s="326"/>
      <c r="K134" s="326"/>
      <c r="L134" s="306"/>
      <c r="M134" s="306"/>
      <c r="N134" s="306"/>
      <c r="O134" s="306"/>
    </row>
    <row r="135" spans="9:15">
      <c r="I135" s="325"/>
      <c r="J135" s="326"/>
      <c r="K135" s="326"/>
      <c r="L135" s="306"/>
      <c r="M135" s="306"/>
      <c r="N135" s="306"/>
      <c r="O135" s="306"/>
    </row>
    <row r="136" spans="9:15">
      <c r="I136" s="325"/>
      <c r="J136" s="326"/>
      <c r="K136" s="326"/>
      <c r="L136" s="306"/>
      <c r="M136" s="306"/>
      <c r="N136" s="306"/>
      <c r="O136" s="306"/>
    </row>
    <row r="137" spans="9:15">
      <c r="I137" s="325"/>
      <c r="J137" s="326"/>
      <c r="K137" s="326"/>
      <c r="L137" s="306"/>
      <c r="M137" s="306"/>
      <c r="N137" s="306"/>
      <c r="O137" s="306"/>
    </row>
    <row r="138" spans="9:15">
      <c r="I138" s="325"/>
      <c r="J138" s="326"/>
      <c r="K138" s="326"/>
      <c r="L138" s="306"/>
      <c r="M138" s="306"/>
      <c r="N138" s="306"/>
      <c r="O138" s="306"/>
    </row>
    <row r="139" spans="9:15">
      <c r="I139" s="325"/>
      <c r="J139" s="326"/>
      <c r="K139" s="326"/>
      <c r="L139" s="306"/>
      <c r="M139" s="306"/>
      <c r="N139" s="306"/>
      <c r="O139" s="306"/>
    </row>
    <row r="140" spans="9:15">
      <c r="I140" s="325"/>
      <c r="J140" s="326"/>
      <c r="K140" s="326"/>
      <c r="L140" s="306"/>
      <c r="M140" s="306"/>
      <c r="N140" s="306"/>
      <c r="O140" s="306"/>
    </row>
    <row r="141" spans="9:15">
      <c r="I141" s="325"/>
      <c r="J141" s="326"/>
      <c r="K141" s="326"/>
      <c r="L141" s="306"/>
      <c r="M141" s="306"/>
      <c r="N141" s="306"/>
      <c r="O141" s="306"/>
    </row>
    <row r="142" spans="9:15">
      <c r="I142" s="325"/>
      <c r="J142" s="326"/>
      <c r="K142" s="326"/>
      <c r="L142" s="306"/>
      <c r="M142" s="306"/>
      <c r="N142" s="306"/>
      <c r="O142" s="306"/>
    </row>
    <row r="143" spans="9:15">
      <c r="I143" s="325"/>
      <c r="J143" s="326"/>
      <c r="K143" s="326"/>
      <c r="L143" s="306"/>
      <c r="M143" s="306"/>
      <c r="N143" s="306"/>
      <c r="O143" s="306"/>
    </row>
    <row r="144" spans="9:15">
      <c r="I144" s="325"/>
      <c r="J144" s="326"/>
      <c r="K144" s="326"/>
      <c r="L144" s="306"/>
      <c r="M144" s="306"/>
      <c r="N144" s="306"/>
      <c r="O144" s="306"/>
    </row>
    <row r="145" spans="9:15">
      <c r="I145" s="325"/>
      <c r="J145" s="326"/>
      <c r="K145" s="326"/>
      <c r="L145" s="306"/>
      <c r="M145" s="306"/>
      <c r="N145" s="306"/>
      <c r="O145" s="306"/>
    </row>
    <row r="146" spans="9:15">
      <c r="I146" s="325"/>
      <c r="J146" s="326"/>
      <c r="K146" s="326"/>
      <c r="L146" s="306"/>
      <c r="M146" s="306"/>
      <c r="N146" s="306"/>
      <c r="O146" s="306"/>
    </row>
    <row r="147" spans="9:15">
      <c r="I147" s="325"/>
      <c r="J147" s="326"/>
      <c r="K147" s="326"/>
      <c r="L147" s="306"/>
      <c r="M147" s="306"/>
      <c r="N147" s="306"/>
      <c r="O147" s="306"/>
    </row>
    <row r="148" spans="9:15">
      <c r="I148" s="325"/>
      <c r="J148" s="326"/>
      <c r="K148" s="326"/>
      <c r="L148" s="306"/>
      <c r="M148" s="306"/>
      <c r="N148" s="306"/>
      <c r="O148" s="306"/>
    </row>
    <row r="149" spans="9:15">
      <c r="I149" s="325"/>
      <c r="J149" s="326"/>
      <c r="K149" s="326"/>
      <c r="L149" s="306"/>
      <c r="M149" s="306"/>
      <c r="N149" s="306"/>
      <c r="O149" s="306"/>
    </row>
    <row r="150" spans="9:15">
      <c r="I150" s="325"/>
      <c r="J150" s="326"/>
      <c r="K150" s="326"/>
      <c r="L150" s="306"/>
      <c r="M150" s="306"/>
      <c r="N150" s="306"/>
      <c r="O150" s="306"/>
    </row>
    <row r="151" spans="9:15">
      <c r="I151" s="325"/>
      <c r="J151" s="326"/>
      <c r="K151" s="326"/>
      <c r="L151" s="306"/>
      <c r="M151" s="306"/>
      <c r="N151" s="306"/>
      <c r="O151" s="306"/>
    </row>
    <row r="152" spans="9:15">
      <c r="I152" s="325"/>
      <c r="J152" s="326"/>
      <c r="K152" s="326"/>
      <c r="L152" s="306"/>
      <c r="M152" s="306"/>
      <c r="N152" s="306"/>
      <c r="O152" s="306"/>
    </row>
    <row r="153" spans="9:15">
      <c r="I153" s="325"/>
      <c r="J153" s="326"/>
      <c r="K153" s="326"/>
      <c r="L153" s="306"/>
      <c r="M153" s="306"/>
      <c r="N153" s="306"/>
      <c r="O153" s="306"/>
    </row>
    <row r="154" spans="9:15">
      <c r="I154" s="325"/>
      <c r="J154" s="326"/>
      <c r="K154" s="326"/>
      <c r="L154" s="306"/>
      <c r="M154" s="306"/>
      <c r="N154" s="306"/>
      <c r="O154" s="306"/>
    </row>
    <row r="155" spans="9:15">
      <c r="I155" s="325"/>
      <c r="J155" s="326"/>
      <c r="K155" s="326"/>
      <c r="L155" s="306"/>
      <c r="M155" s="306"/>
      <c r="N155" s="306"/>
      <c r="O155" s="306"/>
    </row>
    <row r="156" spans="9:15">
      <c r="I156" s="325"/>
      <c r="J156" s="326"/>
      <c r="K156" s="326"/>
      <c r="L156" s="306"/>
      <c r="M156" s="306"/>
      <c r="N156" s="306"/>
      <c r="O156" s="306"/>
    </row>
    <row r="157" spans="9:15">
      <c r="I157" s="325"/>
      <c r="J157" s="326"/>
      <c r="K157" s="326"/>
      <c r="L157" s="306"/>
      <c r="M157" s="306"/>
      <c r="N157" s="306"/>
      <c r="O157" s="306"/>
    </row>
    <row r="158" spans="9:15">
      <c r="I158" s="325"/>
      <c r="J158" s="326"/>
      <c r="K158" s="326"/>
      <c r="L158" s="306"/>
      <c r="M158" s="306"/>
      <c r="N158" s="306"/>
      <c r="O158" s="306"/>
    </row>
    <row r="159" spans="9:15">
      <c r="I159" s="325"/>
      <c r="J159" s="326"/>
      <c r="K159" s="326"/>
      <c r="L159" s="306"/>
      <c r="M159" s="306"/>
      <c r="N159" s="306"/>
      <c r="O159" s="306"/>
    </row>
    <row r="160" spans="9:15">
      <c r="I160" s="325"/>
      <c r="J160" s="326"/>
      <c r="K160" s="326"/>
      <c r="L160" s="306"/>
      <c r="M160" s="306"/>
      <c r="N160" s="306"/>
      <c r="O160" s="306"/>
    </row>
    <row r="161" spans="9:15">
      <c r="I161" s="325"/>
      <c r="J161" s="326"/>
      <c r="K161" s="326"/>
      <c r="L161" s="306"/>
      <c r="M161" s="306"/>
      <c r="N161" s="306"/>
      <c r="O161" s="306"/>
    </row>
    <row r="162" spans="9:15">
      <c r="I162" s="325"/>
      <c r="J162" s="326"/>
      <c r="K162" s="326"/>
      <c r="L162" s="306"/>
      <c r="M162" s="306"/>
      <c r="N162" s="306"/>
      <c r="O162" s="306"/>
    </row>
    <row r="163" spans="9:15">
      <c r="I163" s="325"/>
      <c r="J163" s="326"/>
      <c r="K163" s="326"/>
      <c r="L163" s="306"/>
      <c r="M163" s="306"/>
      <c r="N163" s="306"/>
      <c r="O163" s="306"/>
    </row>
    <row r="164" spans="9:15">
      <c r="I164" s="325"/>
      <c r="J164" s="326"/>
      <c r="K164" s="326"/>
      <c r="L164" s="306"/>
      <c r="M164" s="306"/>
      <c r="N164" s="306"/>
      <c r="O164" s="306"/>
    </row>
    <row r="165" spans="9:15">
      <c r="I165" s="325"/>
      <c r="J165" s="326"/>
      <c r="K165" s="326"/>
      <c r="L165" s="306"/>
      <c r="M165" s="306"/>
      <c r="N165" s="306"/>
      <c r="O165" s="306"/>
    </row>
    <row r="166" spans="9:15">
      <c r="I166" s="325"/>
      <c r="J166" s="326"/>
      <c r="K166" s="326"/>
      <c r="L166" s="306"/>
      <c r="M166" s="306"/>
      <c r="N166" s="306"/>
      <c r="O166" s="306"/>
    </row>
    <row r="167" spans="9:15">
      <c r="I167" s="325"/>
      <c r="J167" s="326"/>
      <c r="K167" s="326"/>
      <c r="L167" s="306"/>
      <c r="M167" s="306"/>
      <c r="N167" s="306"/>
      <c r="O167" s="306"/>
    </row>
    <row r="168" spans="9:15">
      <c r="I168" s="325"/>
      <c r="J168" s="326"/>
      <c r="K168" s="326"/>
      <c r="L168" s="306"/>
      <c r="M168" s="306"/>
      <c r="N168" s="306"/>
      <c r="O168" s="306"/>
    </row>
    <row r="169" spans="9:15">
      <c r="I169" s="325"/>
      <c r="J169" s="326"/>
      <c r="K169" s="326"/>
      <c r="L169" s="306"/>
      <c r="M169" s="306"/>
      <c r="N169" s="306"/>
      <c r="O169" s="306"/>
    </row>
    <row r="170" spans="9:15">
      <c r="I170" s="325"/>
      <c r="J170" s="326"/>
      <c r="K170" s="326"/>
      <c r="L170" s="306"/>
      <c r="M170" s="306"/>
      <c r="N170" s="306"/>
      <c r="O170" s="306"/>
    </row>
    <row r="171" spans="9:15">
      <c r="I171" s="325"/>
      <c r="J171" s="326"/>
      <c r="K171" s="326"/>
      <c r="L171" s="306"/>
      <c r="M171" s="306"/>
      <c r="N171" s="306"/>
      <c r="O171" s="306"/>
    </row>
    <row r="172" spans="9:15">
      <c r="I172" s="325"/>
      <c r="J172" s="326"/>
      <c r="K172" s="326"/>
      <c r="L172" s="306"/>
      <c r="M172" s="306"/>
      <c r="N172" s="306"/>
      <c r="O172" s="306"/>
    </row>
    <row r="173" spans="9:15">
      <c r="I173" s="325"/>
      <c r="J173" s="326"/>
      <c r="K173" s="326"/>
      <c r="L173" s="306"/>
      <c r="M173" s="306"/>
      <c r="N173" s="306"/>
      <c r="O173" s="306"/>
    </row>
    <row r="174" spans="9:15">
      <c r="I174" s="325"/>
      <c r="J174" s="326"/>
      <c r="K174" s="326"/>
      <c r="L174" s="306"/>
      <c r="M174" s="306"/>
      <c r="N174" s="306"/>
      <c r="O174" s="306"/>
    </row>
    <row r="175" spans="9:15">
      <c r="I175" s="325"/>
      <c r="J175" s="326"/>
      <c r="K175" s="326"/>
      <c r="L175" s="306"/>
      <c r="M175" s="306"/>
      <c r="N175" s="306"/>
      <c r="O175" s="306"/>
    </row>
    <row r="176" spans="9:15">
      <c r="I176" s="325"/>
      <c r="J176" s="326"/>
      <c r="K176" s="326"/>
      <c r="L176" s="306"/>
      <c r="M176" s="306"/>
      <c r="N176" s="306"/>
      <c r="O176" s="306"/>
    </row>
    <row r="177" spans="9:15">
      <c r="I177" s="325"/>
      <c r="J177" s="326"/>
      <c r="K177" s="326"/>
      <c r="L177" s="306"/>
      <c r="M177" s="306"/>
      <c r="N177" s="306"/>
      <c r="O177" s="306"/>
    </row>
    <row r="178" spans="9:15">
      <c r="I178" s="325"/>
      <c r="J178" s="326"/>
      <c r="K178" s="326"/>
      <c r="L178" s="306"/>
      <c r="M178" s="306"/>
      <c r="N178" s="306"/>
      <c r="O178" s="306"/>
    </row>
    <row r="179" spans="9:15">
      <c r="I179" s="325"/>
      <c r="J179" s="326"/>
      <c r="K179" s="326"/>
      <c r="L179" s="306"/>
      <c r="M179" s="306"/>
      <c r="N179" s="306"/>
      <c r="O179" s="306"/>
    </row>
    <row r="180" spans="9:15">
      <c r="I180" s="325"/>
      <c r="J180" s="326"/>
      <c r="K180" s="326"/>
      <c r="L180" s="306"/>
      <c r="M180" s="306"/>
      <c r="N180" s="306"/>
      <c r="O180" s="306"/>
    </row>
    <row r="181" spans="9:15">
      <c r="I181" s="325"/>
      <c r="J181" s="326"/>
      <c r="K181" s="326"/>
      <c r="L181" s="306"/>
      <c r="M181" s="306"/>
      <c r="N181" s="306"/>
      <c r="O181" s="306"/>
    </row>
    <row r="182" spans="9:15">
      <c r="I182" s="325"/>
      <c r="J182" s="326"/>
      <c r="K182" s="326"/>
      <c r="L182" s="306"/>
      <c r="M182" s="306"/>
      <c r="N182" s="306"/>
      <c r="O182" s="306"/>
    </row>
    <row r="183" spans="9:15">
      <c r="I183" s="325"/>
      <c r="J183" s="326"/>
      <c r="K183" s="326"/>
      <c r="L183" s="306"/>
      <c r="M183" s="306"/>
      <c r="N183" s="306"/>
      <c r="O183" s="306"/>
    </row>
    <row r="184" spans="9:15">
      <c r="I184" s="325"/>
      <c r="J184" s="326"/>
      <c r="K184" s="326"/>
      <c r="L184" s="306"/>
      <c r="M184" s="306"/>
      <c r="N184" s="306"/>
      <c r="O184" s="306"/>
    </row>
    <row r="185" spans="9:15">
      <c r="I185" s="325"/>
      <c r="J185" s="326"/>
      <c r="K185" s="326"/>
      <c r="L185" s="306"/>
      <c r="M185" s="306"/>
      <c r="N185" s="306"/>
      <c r="O185" s="306"/>
    </row>
    <row r="186" spans="9:15">
      <c r="I186" s="325"/>
      <c r="J186" s="326"/>
      <c r="K186" s="326"/>
      <c r="L186" s="306"/>
      <c r="M186" s="306"/>
      <c r="N186" s="306"/>
      <c r="O186" s="306"/>
    </row>
    <row r="187" spans="9:15">
      <c r="I187" s="325"/>
      <c r="J187" s="326"/>
      <c r="K187" s="326"/>
      <c r="L187" s="306"/>
      <c r="M187" s="306"/>
      <c r="N187" s="306"/>
      <c r="O187" s="306"/>
    </row>
    <row r="188" spans="9:15">
      <c r="I188" s="325"/>
      <c r="J188" s="326"/>
      <c r="K188" s="326"/>
      <c r="L188" s="306"/>
      <c r="M188" s="306"/>
      <c r="N188" s="306"/>
      <c r="O188" s="306"/>
    </row>
    <row r="189" spans="9:15">
      <c r="I189" s="325"/>
      <c r="J189" s="326"/>
      <c r="K189" s="326"/>
      <c r="L189" s="306"/>
      <c r="M189" s="306"/>
      <c r="N189" s="306"/>
      <c r="O189" s="306"/>
    </row>
    <row r="190" spans="9:15">
      <c r="I190" s="325"/>
      <c r="J190" s="326"/>
      <c r="K190" s="326"/>
      <c r="L190" s="306"/>
      <c r="M190" s="306"/>
      <c r="N190" s="306"/>
      <c r="O190" s="306"/>
    </row>
    <row r="191" spans="9:15">
      <c r="I191" s="325"/>
      <c r="J191" s="326"/>
      <c r="K191" s="326"/>
      <c r="L191" s="306"/>
      <c r="M191" s="306"/>
      <c r="N191" s="306"/>
      <c r="O191" s="306"/>
    </row>
    <row r="192" spans="9:15">
      <c r="I192" s="325"/>
      <c r="J192" s="326"/>
      <c r="K192" s="326"/>
      <c r="L192" s="306"/>
      <c r="M192" s="306"/>
      <c r="N192" s="306"/>
      <c r="O192" s="306"/>
    </row>
    <row r="193" spans="9:15">
      <c r="I193" s="325"/>
      <c r="J193" s="326"/>
      <c r="K193" s="326"/>
      <c r="L193" s="306"/>
      <c r="M193" s="306"/>
      <c r="N193" s="306"/>
      <c r="O193" s="306"/>
    </row>
    <row r="194" spans="9:15">
      <c r="I194" s="325"/>
      <c r="J194" s="326"/>
      <c r="K194" s="326"/>
      <c r="L194" s="306"/>
      <c r="M194" s="306"/>
      <c r="N194" s="306"/>
      <c r="O194" s="306"/>
    </row>
    <row r="195" spans="9:15">
      <c r="I195" s="325"/>
      <c r="J195" s="326"/>
      <c r="K195" s="326"/>
      <c r="L195" s="306"/>
      <c r="M195" s="306"/>
      <c r="N195" s="306"/>
      <c r="O195" s="306"/>
    </row>
    <row r="196" spans="9:15">
      <c r="I196" s="325"/>
      <c r="J196" s="326"/>
      <c r="K196" s="326"/>
      <c r="L196" s="306"/>
      <c r="M196" s="306"/>
      <c r="N196" s="306"/>
      <c r="O196" s="306"/>
    </row>
    <row r="197" spans="9:15">
      <c r="I197" s="325"/>
      <c r="J197" s="326"/>
      <c r="K197" s="326"/>
      <c r="L197" s="306"/>
      <c r="M197" s="306"/>
      <c r="N197" s="306"/>
      <c r="O197" s="306"/>
    </row>
    <row r="198" spans="9:15">
      <c r="I198" s="325"/>
      <c r="J198" s="326"/>
      <c r="K198" s="326"/>
      <c r="L198" s="306"/>
      <c r="M198" s="306"/>
      <c r="N198" s="306"/>
      <c r="O198" s="306"/>
    </row>
    <row r="199" spans="9:15">
      <c r="I199" s="325"/>
      <c r="J199" s="326"/>
      <c r="K199" s="326"/>
      <c r="L199" s="306"/>
      <c r="M199" s="306"/>
      <c r="N199" s="306"/>
      <c r="O199" s="306"/>
    </row>
    <row r="200" spans="9:15">
      <c r="I200" s="325"/>
      <c r="J200" s="326"/>
      <c r="K200" s="326"/>
      <c r="L200" s="306"/>
      <c r="M200" s="306"/>
      <c r="N200" s="306"/>
      <c r="O200" s="306"/>
    </row>
    <row r="201" spans="9:15">
      <c r="I201" s="325"/>
      <c r="J201" s="326"/>
      <c r="K201" s="326"/>
      <c r="L201" s="306"/>
      <c r="M201" s="306"/>
      <c r="N201" s="306"/>
      <c r="O201" s="306"/>
    </row>
    <row r="202" spans="9:15">
      <c r="I202" s="325"/>
      <c r="J202" s="326"/>
      <c r="K202" s="326"/>
      <c r="L202" s="306"/>
      <c r="M202" s="306"/>
      <c r="N202" s="306"/>
      <c r="O202" s="306"/>
    </row>
    <row r="203" spans="9:15">
      <c r="I203" s="325"/>
      <c r="J203" s="326"/>
      <c r="K203" s="326"/>
      <c r="L203" s="306"/>
      <c r="M203" s="306"/>
      <c r="N203" s="306"/>
      <c r="O203" s="306"/>
    </row>
    <row r="204" spans="9:15">
      <c r="I204" s="325"/>
      <c r="J204" s="326"/>
      <c r="K204" s="326"/>
      <c r="L204" s="306"/>
      <c r="M204" s="306"/>
      <c r="N204" s="306"/>
      <c r="O204" s="306"/>
    </row>
    <row r="205" spans="9:15">
      <c r="I205" s="325"/>
      <c r="J205" s="326"/>
      <c r="K205" s="326"/>
      <c r="L205" s="306"/>
      <c r="M205" s="306"/>
      <c r="N205" s="306"/>
      <c r="O205" s="306"/>
    </row>
    <row r="206" spans="9:15">
      <c r="I206" s="325"/>
      <c r="J206" s="326"/>
      <c r="K206" s="326"/>
      <c r="L206" s="306"/>
      <c r="M206" s="306"/>
      <c r="N206" s="306"/>
      <c r="O206" s="306"/>
    </row>
    <row r="207" spans="9:15">
      <c r="I207" s="325"/>
      <c r="J207" s="326"/>
      <c r="K207" s="326"/>
      <c r="L207" s="306"/>
      <c r="M207" s="306"/>
      <c r="N207" s="306"/>
      <c r="O207" s="306"/>
    </row>
    <row r="208" spans="9:15">
      <c r="I208" s="325"/>
      <c r="J208" s="326"/>
      <c r="K208" s="326"/>
      <c r="L208" s="306"/>
      <c r="M208" s="306"/>
      <c r="N208" s="306"/>
      <c r="O208" s="306"/>
    </row>
    <row r="209" spans="9:15">
      <c r="I209" s="325"/>
      <c r="J209" s="326"/>
      <c r="K209" s="326"/>
      <c r="L209" s="306"/>
      <c r="M209" s="306"/>
      <c r="N209" s="306"/>
      <c r="O209" s="306"/>
    </row>
    <row r="210" spans="9:15">
      <c r="I210" s="325"/>
      <c r="J210" s="326"/>
      <c r="K210" s="326"/>
      <c r="L210" s="306"/>
      <c r="M210" s="306"/>
      <c r="N210" s="306"/>
      <c r="O210" s="306"/>
    </row>
    <row r="211" spans="9:15">
      <c r="I211" s="325"/>
      <c r="J211" s="326"/>
      <c r="K211" s="326"/>
      <c r="L211" s="306"/>
      <c r="M211" s="306"/>
      <c r="N211" s="306"/>
      <c r="O211" s="306"/>
    </row>
    <row r="212" spans="9:15">
      <c r="I212" s="325"/>
      <c r="J212" s="326"/>
      <c r="K212" s="326"/>
      <c r="L212" s="306"/>
      <c r="M212" s="306"/>
      <c r="N212" s="306"/>
      <c r="O212" s="306"/>
    </row>
    <row r="213" spans="9:15">
      <c r="I213" s="325"/>
      <c r="J213" s="326"/>
      <c r="K213" s="326"/>
      <c r="L213" s="306"/>
      <c r="M213" s="306"/>
      <c r="N213" s="306"/>
      <c r="O213" s="306"/>
    </row>
    <row r="214" spans="9:15">
      <c r="I214" s="325"/>
      <c r="J214" s="326"/>
      <c r="K214" s="326"/>
      <c r="L214" s="306"/>
      <c r="M214" s="306"/>
      <c r="N214" s="306"/>
      <c r="O214" s="306"/>
    </row>
    <row r="215" spans="9:15">
      <c r="I215" s="325"/>
      <c r="J215" s="326"/>
      <c r="K215" s="326"/>
      <c r="L215" s="306"/>
      <c r="M215" s="306"/>
      <c r="N215" s="306"/>
      <c r="O215" s="306"/>
    </row>
    <row r="216" spans="9:15">
      <c r="I216" s="325"/>
      <c r="J216" s="326"/>
      <c r="K216" s="326"/>
      <c r="L216" s="306"/>
      <c r="M216" s="306"/>
      <c r="N216" s="306"/>
      <c r="O216" s="306"/>
    </row>
    <row r="217" spans="9:15">
      <c r="I217" s="325"/>
      <c r="J217" s="326"/>
      <c r="K217" s="326"/>
      <c r="L217" s="306"/>
      <c r="M217" s="306"/>
      <c r="N217" s="306"/>
      <c r="O217" s="306"/>
    </row>
    <row r="218" spans="9:15">
      <c r="I218" s="325"/>
      <c r="J218" s="326"/>
      <c r="K218" s="326"/>
      <c r="L218" s="306"/>
      <c r="M218" s="306"/>
      <c r="N218" s="306"/>
      <c r="O218" s="306"/>
    </row>
    <row r="219" spans="9:15">
      <c r="I219" s="325"/>
      <c r="J219" s="326"/>
      <c r="K219" s="326"/>
      <c r="L219" s="306"/>
      <c r="M219" s="306"/>
      <c r="N219" s="306"/>
      <c r="O219" s="306"/>
    </row>
    <row r="220" spans="9:15">
      <c r="I220" s="325"/>
      <c r="J220" s="326"/>
      <c r="K220" s="326"/>
      <c r="L220" s="306"/>
      <c r="M220" s="306"/>
      <c r="N220" s="306"/>
      <c r="O220" s="306"/>
    </row>
    <row r="221" spans="9:15">
      <c r="I221" s="325"/>
      <c r="J221" s="326"/>
      <c r="K221" s="326"/>
      <c r="L221" s="306"/>
      <c r="M221" s="306"/>
      <c r="N221" s="306"/>
      <c r="O221" s="306"/>
    </row>
    <row r="222" spans="9:15">
      <c r="I222" s="325"/>
      <c r="J222" s="326"/>
      <c r="K222" s="326"/>
      <c r="L222" s="306"/>
      <c r="M222" s="306"/>
      <c r="N222" s="306"/>
      <c r="O222" s="306"/>
    </row>
    <row r="223" spans="9:15">
      <c r="I223" s="325"/>
      <c r="J223" s="326"/>
      <c r="K223" s="326"/>
      <c r="L223" s="306"/>
      <c r="M223" s="306"/>
      <c r="N223" s="306"/>
      <c r="O223" s="306"/>
    </row>
    <row r="224" spans="9:15">
      <c r="I224" s="325"/>
      <c r="J224" s="326"/>
      <c r="K224" s="326"/>
      <c r="L224" s="306"/>
      <c r="M224" s="306"/>
      <c r="N224" s="306"/>
      <c r="O224" s="306"/>
    </row>
    <row r="225" spans="9:15">
      <c r="I225" s="325"/>
      <c r="J225" s="326"/>
      <c r="K225" s="326"/>
      <c r="L225" s="306"/>
      <c r="M225" s="306"/>
      <c r="N225" s="306"/>
      <c r="O225" s="306"/>
    </row>
    <row r="226" spans="9:15">
      <c r="I226" s="325"/>
      <c r="J226" s="326"/>
      <c r="K226" s="326"/>
      <c r="L226" s="306"/>
      <c r="M226" s="306"/>
      <c r="N226" s="306"/>
      <c r="O226" s="306"/>
    </row>
    <row r="227" spans="9:15">
      <c r="I227" s="325"/>
      <c r="J227" s="326"/>
      <c r="K227" s="326"/>
      <c r="L227" s="306"/>
      <c r="M227" s="306"/>
      <c r="N227" s="306"/>
      <c r="O227" s="306"/>
    </row>
    <row r="228" spans="9:15">
      <c r="I228" s="325"/>
      <c r="J228" s="326"/>
      <c r="K228" s="326"/>
      <c r="L228" s="306"/>
      <c r="M228" s="306"/>
      <c r="N228" s="306"/>
      <c r="O228" s="306"/>
    </row>
    <row r="229" spans="9:15">
      <c r="I229" s="325"/>
      <c r="J229" s="326"/>
      <c r="K229" s="326"/>
      <c r="L229" s="306"/>
      <c r="M229" s="306"/>
      <c r="N229" s="306"/>
      <c r="O229" s="306"/>
    </row>
    <row r="230" spans="9:15">
      <c r="I230" s="325"/>
      <c r="J230" s="326"/>
      <c r="K230" s="326"/>
      <c r="L230" s="306"/>
      <c r="M230" s="306"/>
      <c r="N230" s="306"/>
      <c r="O230" s="306"/>
    </row>
    <row r="231" spans="9:15">
      <c r="I231" s="325"/>
      <c r="J231" s="326"/>
      <c r="K231" s="326"/>
      <c r="L231" s="306"/>
      <c r="M231" s="306"/>
      <c r="N231" s="306"/>
      <c r="O231" s="306"/>
    </row>
    <row r="232" spans="9:15">
      <c r="I232" s="325"/>
      <c r="J232" s="326"/>
      <c r="K232" s="326"/>
      <c r="L232" s="306"/>
      <c r="M232" s="306"/>
      <c r="N232" s="306"/>
      <c r="O232" s="306"/>
    </row>
    <row r="233" spans="9:15">
      <c r="I233" s="325"/>
      <c r="J233" s="326"/>
      <c r="K233" s="326"/>
      <c r="L233" s="306"/>
      <c r="M233" s="306"/>
      <c r="N233" s="306"/>
      <c r="O233" s="306"/>
    </row>
    <row r="234" spans="9:15">
      <c r="I234" s="325"/>
      <c r="J234" s="326"/>
      <c r="K234" s="326"/>
      <c r="L234" s="306"/>
      <c r="M234" s="306"/>
      <c r="N234" s="306"/>
      <c r="O234" s="306"/>
    </row>
    <row r="235" spans="9:15">
      <c r="I235" s="325"/>
      <c r="J235" s="326"/>
      <c r="K235" s="326"/>
      <c r="L235" s="306"/>
      <c r="M235" s="306"/>
      <c r="N235" s="306"/>
      <c r="O235" s="306"/>
    </row>
    <row r="236" spans="9:15">
      <c r="I236" s="325"/>
      <c r="J236" s="326"/>
      <c r="K236" s="326"/>
      <c r="L236" s="306"/>
      <c r="M236" s="306"/>
      <c r="N236" s="306"/>
      <c r="O236" s="306"/>
    </row>
    <row r="237" spans="9:15">
      <c r="I237" s="325"/>
      <c r="J237" s="326"/>
      <c r="K237" s="326"/>
      <c r="L237" s="306"/>
      <c r="M237" s="306"/>
      <c r="N237" s="306"/>
      <c r="O237" s="306"/>
    </row>
    <row r="238" spans="9:15">
      <c r="I238" s="325"/>
      <c r="J238" s="326"/>
      <c r="K238" s="326"/>
      <c r="L238" s="306"/>
      <c r="M238" s="306"/>
      <c r="N238" s="306"/>
      <c r="O238" s="306"/>
    </row>
    <row r="239" spans="9:15">
      <c r="I239" s="325"/>
      <c r="J239" s="326"/>
      <c r="K239" s="326"/>
      <c r="L239" s="306"/>
      <c r="M239" s="306"/>
      <c r="N239" s="306"/>
      <c r="O239" s="306"/>
    </row>
    <row r="240" spans="9:15">
      <c r="I240" s="325"/>
      <c r="J240" s="326"/>
      <c r="K240" s="326"/>
      <c r="L240" s="306"/>
      <c r="M240" s="306"/>
      <c r="N240" s="306"/>
      <c r="O240" s="306"/>
    </row>
    <row r="241" spans="9:15">
      <c r="I241" s="325"/>
      <c r="J241" s="326"/>
      <c r="K241" s="326"/>
      <c r="L241" s="306"/>
      <c r="M241" s="306"/>
      <c r="N241" s="306"/>
      <c r="O241" s="306"/>
    </row>
    <row r="242" spans="9:15">
      <c r="I242" s="325"/>
      <c r="J242" s="326"/>
      <c r="K242" s="326"/>
      <c r="L242" s="306"/>
      <c r="M242" s="306"/>
      <c r="N242" s="306"/>
      <c r="O242" s="306"/>
    </row>
    <row r="243" spans="9:15">
      <c r="I243" s="325"/>
      <c r="J243" s="326"/>
      <c r="K243" s="326"/>
      <c r="L243" s="306"/>
      <c r="M243" s="306"/>
      <c r="N243" s="306"/>
      <c r="O243" s="306"/>
    </row>
    <row r="244" spans="9:15">
      <c r="I244" s="325"/>
      <c r="J244" s="326"/>
      <c r="K244" s="326"/>
      <c r="L244" s="306"/>
      <c r="M244" s="306"/>
      <c r="N244" s="306"/>
      <c r="O244" s="306"/>
    </row>
    <row r="245" spans="9:15">
      <c r="I245" s="325"/>
      <c r="J245" s="326"/>
      <c r="K245" s="326"/>
      <c r="L245" s="306"/>
      <c r="M245" s="306"/>
      <c r="N245" s="306"/>
      <c r="O245" s="306"/>
    </row>
    <row r="246" spans="9:15">
      <c r="I246" s="325"/>
      <c r="J246" s="326"/>
      <c r="K246" s="326"/>
      <c r="L246" s="306"/>
      <c r="M246" s="306"/>
      <c r="N246" s="306"/>
      <c r="O246" s="306"/>
    </row>
    <row r="247" spans="9:15">
      <c r="I247" s="325"/>
      <c r="J247" s="326"/>
      <c r="K247" s="326"/>
      <c r="L247" s="306"/>
      <c r="M247" s="306"/>
      <c r="N247" s="306"/>
      <c r="O247" s="306"/>
    </row>
    <row r="248" spans="9:15">
      <c r="I248" s="325"/>
      <c r="J248" s="326"/>
      <c r="K248" s="326"/>
      <c r="L248" s="306"/>
      <c r="M248" s="306"/>
      <c r="N248" s="306"/>
      <c r="O248" s="306"/>
    </row>
    <row r="249" spans="9:15">
      <c r="I249" s="325"/>
      <c r="J249" s="326"/>
      <c r="K249" s="326"/>
      <c r="L249" s="306"/>
      <c r="M249" s="306"/>
      <c r="N249" s="306"/>
      <c r="O249" s="306"/>
    </row>
    <row r="250" spans="9:15">
      <c r="I250" s="325"/>
      <c r="J250" s="326"/>
      <c r="K250" s="326"/>
      <c r="L250" s="306"/>
      <c r="M250" s="306"/>
      <c r="N250" s="306"/>
      <c r="O250" s="306"/>
    </row>
    <row r="251" spans="9:15">
      <c r="I251" s="325"/>
      <c r="J251" s="326"/>
      <c r="K251" s="326"/>
      <c r="L251" s="306"/>
      <c r="M251" s="306"/>
      <c r="N251" s="306"/>
      <c r="O251" s="306"/>
    </row>
    <row r="252" spans="9:15">
      <c r="I252" s="325"/>
      <c r="J252" s="326"/>
      <c r="K252" s="326"/>
      <c r="L252" s="306"/>
      <c r="M252" s="306"/>
      <c r="N252" s="306"/>
      <c r="O252" s="306"/>
    </row>
    <row r="253" spans="9:15">
      <c r="I253" s="325"/>
      <c r="J253" s="326"/>
      <c r="K253" s="326"/>
      <c r="L253" s="306"/>
      <c r="M253" s="306"/>
      <c r="N253" s="306"/>
      <c r="O253" s="306"/>
    </row>
    <row r="254" spans="9:15">
      <c r="I254" s="325"/>
      <c r="J254" s="326"/>
      <c r="K254" s="326"/>
      <c r="L254" s="306"/>
      <c r="M254" s="306"/>
      <c r="N254" s="306"/>
      <c r="O254" s="306"/>
    </row>
    <row r="255" spans="9:15">
      <c r="I255" s="325"/>
      <c r="J255" s="326"/>
      <c r="K255" s="326"/>
      <c r="L255" s="306"/>
      <c r="M255" s="306"/>
      <c r="N255" s="306"/>
      <c r="O255" s="306"/>
    </row>
    <row r="256" spans="9:15">
      <c r="I256" s="325"/>
      <c r="J256" s="326"/>
      <c r="K256" s="326"/>
      <c r="L256" s="306"/>
      <c r="M256" s="306"/>
      <c r="N256" s="306"/>
      <c r="O256" s="306"/>
    </row>
    <row r="257" spans="9:15">
      <c r="I257" s="325"/>
      <c r="J257" s="326"/>
      <c r="K257" s="326"/>
      <c r="L257" s="306"/>
      <c r="M257" s="306"/>
      <c r="N257" s="306"/>
      <c r="O257" s="306"/>
    </row>
    <row r="258" spans="9:15">
      <c r="I258" s="325"/>
      <c r="J258" s="326"/>
      <c r="K258" s="326"/>
      <c r="L258" s="306"/>
      <c r="M258" s="306"/>
      <c r="N258" s="306"/>
      <c r="O258" s="306"/>
    </row>
    <row r="259" spans="9:15">
      <c r="I259" s="325"/>
      <c r="J259" s="326"/>
      <c r="K259" s="326"/>
      <c r="L259" s="306"/>
      <c r="M259" s="306"/>
      <c r="N259" s="306"/>
      <c r="O259" s="306"/>
    </row>
    <row r="260" spans="9:15">
      <c r="I260" s="325"/>
      <c r="J260" s="326"/>
      <c r="K260" s="326"/>
      <c r="L260" s="306"/>
      <c r="M260" s="306"/>
      <c r="N260" s="306"/>
      <c r="O260" s="306"/>
    </row>
    <row r="261" spans="9:15">
      <c r="I261" s="325"/>
      <c r="J261" s="326"/>
      <c r="K261" s="326"/>
      <c r="L261" s="306"/>
      <c r="M261" s="306"/>
      <c r="N261" s="306"/>
      <c r="O261" s="306"/>
    </row>
    <row r="262" spans="9:15">
      <c r="I262" s="325"/>
      <c r="J262" s="326"/>
      <c r="K262" s="326"/>
      <c r="L262" s="306"/>
      <c r="M262" s="306"/>
      <c r="N262" s="306"/>
      <c r="O262" s="306"/>
    </row>
    <row r="263" spans="9:15">
      <c r="I263" s="325"/>
      <c r="J263" s="326"/>
      <c r="K263" s="326"/>
      <c r="L263" s="306"/>
      <c r="M263" s="306"/>
      <c r="N263" s="306"/>
      <c r="O263" s="306"/>
    </row>
    <row r="264" spans="9:15">
      <c r="I264" s="325"/>
      <c r="J264" s="326"/>
      <c r="K264" s="326"/>
      <c r="L264" s="306"/>
      <c r="M264" s="306"/>
      <c r="N264" s="306"/>
      <c r="O264" s="306"/>
    </row>
    <row r="265" spans="9:15">
      <c r="I265" s="325"/>
      <c r="J265" s="326"/>
      <c r="K265" s="326"/>
      <c r="L265" s="306"/>
      <c r="M265" s="306"/>
      <c r="N265" s="306"/>
      <c r="O265" s="306"/>
    </row>
    <row r="266" spans="9:15">
      <c r="I266" s="325"/>
      <c r="J266" s="326"/>
      <c r="K266" s="326"/>
      <c r="L266" s="306"/>
      <c r="M266" s="306"/>
      <c r="N266" s="306"/>
      <c r="O266" s="306"/>
    </row>
    <row r="267" spans="9:15">
      <c r="I267" s="325"/>
      <c r="J267" s="326"/>
      <c r="K267" s="326"/>
      <c r="L267" s="306"/>
      <c r="M267" s="306"/>
      <c r="N267" s="306"/>
      <c r="O267" s="306"/>
    </row>
    <row r="268" spans="9:15">
      <c r="I268" s="325"/>
      <c r="J268" s="326"/>
      <c r="K268" s="326"/>
      <c r="L268" s="306"/>
      <c r="M268" s="306"/>
      <c r="N268" s="306"/>
      <c r="O268" s="306"/>
    </row>
    <row r="269" spans="9:15">
      <c r="I269" s="325"/>
      <c r="J269" s="326"/>
      <c r="K269" s="326"/>
      <c r="L269" s="306"/>
      <c r="M269" s="306"/>
      <c r="N269" s="306"/>
      <c r="O269" s="306"/>
    </row>
    <row r="270" spans="9:15">
      <c r="I270" s="325"/>
      <c r="J270" s="326"/>
      <c r="K270" s="326"/>
      <c r="L270" s="306"/>
      <c r="M270" s="306"/>
      <c r="N270" s="306"/>
      <c r="O270" s="306"/>
    </row>
    <row r="271" spans="9:15">
      <c r="I271" s="325"/>
      <c r="J271" s="326"/>
      <c r="K271" s="326"/>
      <c r="L271" s="306"/>
      <c r="M271" s="306"/>
      <c r="N271" s="306"/>
      <c r="O271" s="306"/>
    </row>
    <row r="272" spans="9:15">
      <c r="I272" s="325"/>
      <c r="J272" s="326"/>
      <c r="K272" s="326"/>
      <c r="L272" s="306"/>
      <c r="M272" s="306"/>
      <c r="N272" s="306"/>
      <c r="O272" s="306"/>
    </row>
    <row r="273" spans="9:15">
      <c r="I273" s="325"/>
      <c r="J273" s="326"/>
      <c r="K273" s="326"/>
      <c r="L273" s="306"/>
      <c r="M273" s="306"/>
      <c r="N273" s="306"/>
      <c r="O273" s="306"/>
    </row>
    <row r="274" spans="9:15">
      <c r="I274" s="325"/>
      <c r="J274" s="326"/>
      <c r="K274" s="326"/>
      <c r="L274" s="306"/>
      <c r="M274" s="306"/>
      <c r="N274" s="306"/>
      <c r="O274" s="306"/>
    </row>
    <row r="275" spans="9:15">
      <c r="I275" s="325"/>
      <c r="J275" s="326"/>
      <c r="K275" s="326"/>
      <c r="L275" s="306"/>
      <c r="M275" s="306"/>
      <c r="N275" s="306"/>
      <c r="O275" s="306"/>
    </row>
    <row r="276" spans="9:15">
      <c r="I276" s="325"/>
      <c r="J276" s="326"/>
      <c r="K276" s="326"/>
      <c r="L276" s="306"/>
      <c r="M276" s="306"/>
      <c r="N276" s="306"/>
      <c r="O276" s="306"/>
    </row>
    <row r="277" spans="9:15">
      <c r="I277" s="325"/>
      <c r="J277" s="326"/>
      <c r="K277" s="326"/>
      <c r="L277" s="306"/>
      <c r="M277" s="306"/>
      <c r="N277" s="306"/>
      <c r="O277" s="306"/>
    </row>
    <row r="278" spans="9:15">
      <c r="I278" s="325"/>
      <c r="J278" s="326"/>
      <c r="K278" s="326"/>
      <c r="L278" s="306"/>
      <c r="M278" s="306"/>
      <c r="N278" s="306"/>
      <c r="O278" s="306"/>
    </row>
    <row r="279" spans="9:15">
      <c r="I279" s="325"/>
      <c r="J279" s="326"/>
      <c r="K279" s="326"/>
      <c r="L279" s="306"/>
      <c r="M279" s="306"/>
      <c r="N279" s="306"/>
      <c r="O279" s="306"/>
    </row>
    <row r="280" spans="9:15">
      <c r="I280" s="325"/>
      <c r="J280" s="326"/>
      <c r="K280" s="326"/>
      <c r="L280" s="306"/>
      <c r="M280" s="306"/>
      <c r="N280" s="306"/>
      <c r="O280" s="306"/>
    </row>
    <row r="281" spans="9:15">
      <c r="I281" s="325"/>
      <c r="J281" s="326"/>
      <c r="K281" s="326"/>
      <c r="L281" s="306"/>
      <c r="M281" s="306"/>
      <c r="N281" s="306"/>
      <c r="O281" s="306"/>
    </row>
    <row r="282" spans="9:15">
      <c r="I282" s="325"/>
      <c r="J282" s="326"/>
      <c r="K282" s="326"/>
      <c r="L282" s="306"/>
      <c r="M282" s="306"/>
      <c r="N282" s="306"/>
      <c r="O282" s="306"/>
    </row>
    <row r="283" spans="9:15">
      <c r="I283" s="325"/>
      <c r="J283" s="326"/>
      <c r="K283" s="326"/>
      <c r="L283" s="306"/>
      <c r="M283" s="306"/>
      <c r="N283" s="306"/>
      <c r="O283" s="306"/>
    </row>
    <row r="284" spans="9:15">
      <c r="I284" s="325"/>
      <c r="J284" s="326"/>
      <c r="K284" s="326"/>
      <c r="L284" s="306"/>
      <c r="M284" s="306"/>
      <c r="N284" s="306"/>
      <c r="O284" s="306"/>
    </row>
    <row r="285" spans="9:15">
      <c r="I285" s="325"/>
      <c r="J285" s="326"/>
      <c r="K285" s="326"/>
      <c r="L285" s="306"/>
      <c r="M285" s="306"/>
      <c r="N285" s="306"/>
      <c r="O285" s="306"/>
    </row>
    <row r="286" spans="9:15">
      <c r="I286" s="325"/>
      <c r="J286" s="326"/>
      <c r="K286" s="326"/>
      <c r="L286" s="306"/>
      <c r="M286" s="306"/>
      <c r="N286" s="306"/>
      <c r="O286" s="306"/>
    </row>
    <row r="287" spans="9:15">
      <c r="I287" s="325"/>
      <c r="J287" s="326"/>
      <c r="K287" s="326"/>
      <c r="L287" s="306"/>
      <c r="M287" s="306"/>
      <c r="N287" s="306"/>
      <c r="O287" s="306"/>
    </row>
    <row r="288" spans="9:15">
      <c r="I288" s="325"/>
      <c r="J288" s="326"/>
      <c r="K288" s="326"/>
      <c r="L288" s="306"/>
      <c r="M288" s="306"/>
      <c r="N288" s="306"/>
      <c r="O288" s="306"/>
    </row>
    <row r="289" spans="9:15">
      <c r="I289" s="325"/>
      <c r="J289" s="326"/>
      <c r="K289" s="326"/>
      <c r="L289" s="306"/>
      <c r="M289" s="306"/>
      <c r="N289" s="306"/>
      <c r="O289" s="306"/>
    </row>
    <row r="290" spans="9:15">
      <c r="I290" s="325"/>
      <c r="J290" s="326"/>
      <c r="K290" s="326"/>
      <c r="L290" s="306"/>
      <c r="M290" s="306"/>
      <c r="N290" s="306"/>
      <c r="O290" s="306"/>
    </row>
    <row r="291" spans="9:15">
      <c r="I291" s="325"/>
      <c r="J291" s="326"/>
      <c r="K291" s="326"/>
      <c r="L291" s="306"/>
      <c r="M291" s="306"/>
      <c r="N291" s="306"/>
      <c r="O291" s="306"/>
    </row>
    <row r="292" spans="9:15">
      <c r="I292" s="325"/>
      <c r="J292" s="326"/>
      <c r="K292" s="326"/>
      <c r="L292" s="306"/>
      <c r="M292" s="306"/>
      <c r="N292" s="306"/>
      <c r="O292" s="306"/>
    </row>
    <row r="293" spans="9:15">
      <c r="I293" s="325"/>
      <c r="J293" s="326"/>
      <c r="K293" s="326"/>
      <c r="L293" s="306"/>
      <c r="M293" s="306"/>
      <c r="N293" s="306"/>
      <c r="O293" s="306"/>
    </row>
    <row r="294" spans="9:15">
      <c r="I294" s="325"/>
      <c r="J294" s="326"/>
      <c r="K294" s="326"/>
      <c r="L294" s="306"/>
      <c r="M294" s="306"/>
      <c r="N294" s="306"/>
      <c r="O294" s="306"/>
    </row>
    <row r="295" spans="9:15">
      <c r="I295" s="325"/>
      <c r="J295" s="326"/>
      <c r="K295" s="326"/>
      <c r="L295" s="306"/>
      <c r="M295" s="306"/>
      <c r="N295" s="306"/>
      <c r="O295" s="306"/>
    </row>
    <row r="296" spans="9:15">
      <c r="I296" s="325"/>
      <c r="J296" s="326"/>
      <c r="K296" s="326"/>
      <c r="L296" s="306"/>
      <c r="M296" s="306"/>
      <c r="N296" s="306"/>
      <c r="O296" s="306"/>
    </row>
    <row r="297" spans="9:15">
      <c r="I297" s="325"/>
      <c r="J297" s="326"/>
      <c r="K297" s="326"/>
      <c r="L297" s="306"/>
      <c r="M297" s="306"/>
      <c r="N297" s="306"/>
      <c r="O297" s="306"/>
    </row>
    <row r="298" spans="9:15">
      <c r="I298" s="325"/>
      <c r="J298" s="326"/>
      <c r="K298" s="326"/>
      <c r="L298" s="306"/>
      <c r="M298" s="306"/>
      <c r="N298" s="306"/>
      <c r="O298" s="306"/>
    </row>
    <row r="299" spans="9:15">
      <c r="I299" s="325"/>
      <c r="J299" s="326"/>
      <c r="K299" s="326"/>
      <c r="L299" s="306"/>
      <c r="M299" s="306"/>
      <c r="N299" s="306"/>
      <c r="O299" s="306"/>
    </row>
    <row r="300" spans="9:15">
      <c r="I300" s="325"/>
      <c r="J300" s="326"/>
      <c r="K300" s="326"/>
      <c r="L300" s="306"/>
      <c r="M300" s="306"/>
      <c r="N300" s="306"/>
      <c r="O300" s="306"/>
    </row>
    <row r="301" spans="9:15">
      <c r="I301" s="325"/>
      <c r="J301" s="326"/>
      <c r="K301" s="326"/>
      <c r="L301" s="306"/>
      <c r="M301" s="306"/>
      <c r="N301" s="306"/>
      <c r="O301" s="306"/>
    </row>
    <row r="302" spans="9:15">
      <c r="I302" s="325"/>
      <c r="J302" s="326"/>
      <c r="K302" s="326"/>
      <c r="L302" s="306"/>
      <c r="M302" s="306"/>
      <c r="N302" s="306"/>
      <c r="O302" s="306"/>
    </row>
    <row r="303" spans="9:15">
      <c r="I303" s="325"/>
      <c r="J303" s="326"/>
      <c r="K303" s="326"/>
      <c r="L303" s="306"/>
      <c r="M303" s="306"/>
      <c r="N303" s="306"/>
      <c r="O303" s="306"/>
    </row>
    <row r="304" spans="9:15">
      <c r="I304" s="325"/>
      <c r="J304" s="326"/>
      <c r="K304" s="326"/>
      <c r="L304" s="306"/>
      <c r="M304" s="306"/>
      <c r="N304" s="306"/>
      <c r="O304" s="306"/>
    </row>
    <row r="305" spans="9:15">
      <c r="I305" s="325"/>
      <c r="J305" s="326"/>
      <c r="K305" s="326"/>
      <c r="L305" s="306"/>
      <c r="M305" s="306"/>
      <c r="N305" s="306"/>
      <c r="O305" s="306"/>
    </row>
    <row r="306" spans="9:15">
      <c r="I306" s="325"/>
      <c r="J306" s="326"/>
      <c r="K306" s="326"/>
      <c r="L306" s="306"/>
      <c r="M306" s="306"/>
      <c r="N306" s="306"/>
      <c r="O306" s="306"/>
    </row>
    <row r="307" spans="9:15">
      <c r="I307" s="325"/>
      <c r="J307" s="326"/>
      <c r="K307" s="326"/>
      <c r="L307" s="306"/>
      <c r="M307" s="306"/>
      <c r="N307" s="306"/>
      <c r="O307" s="306"/>
    </row>
    <row r="308" spans="9:15">
      <c r="I308" s="325"/>
      <c r="J308" s="326"/>
      <c r="K308" s="326"/>
      <c r="L308" s="306"/>
      <c r="M308" s="306"/>
      <c r="N308" s="306"/>
      <c r="O308" s="306"/>
    </row>
    <row r="309" spans="9:15">
      <c r="I309" s="325"/>
      <c r="J309" s="326"/>
      <c r="K309" s="326"/>
      <c r="L309" s="306"/>
      <c r="M309" s="306"/>
      <c r="N309" s="306"/>
      <c r="O309" s="306"/>
    </row>
    <row r="310" spans="9:15">
      <c r="I310" s="325"/>
      <c r="J310" s="326"/>
      <c r="K310" s="326"/>
      <c r="L310" s="306"/>
      <c r="M310" s="306"/>
      <c r="N310" s="306"/>
      <c r="O310" s="306"/>
    </row>
    <row r="311" spans="9:15">
      <c r="I311" s="325"/>
      <c r="J311" s="326"/>
      <c r="K311" s="326"/>
      <c r="L311" s="306"/>
      <c r="M311" s="306"/>
      <c r="N311" s="306"/>
      <c r="O311" s="306"/>
    </row>
    <row r="312" spans="9:15">
      <c r="I312" s="325"/>
      <c r="J312" s="326"/>
      <c r="K312" s="326"/>
      <c r="L312" s="306"/>
      <c r="M312" s="306"/>
      <c r="N312" s="306"/>
      <c r="O312" s="306"/>
    </row>
    <row r="313" spans="9:15">
      <c r="I313" s="325"/>
      <c r="J313" s="326"/>
      <c r="K313" s="326"/>
      <c r="L313" s="306"/>
      <c r="M313" s="306"/>
      <c r="N313" s="306"/>
      <c r="O313" s="306"/>
    </row>
    <row r="314" spans="9:15">
      <c r="I314" s="325"/>
      <c r="J314" s="326"/>
      <c r="K314" s="326"/>
      <c r="L314" s="306"/>
      <c r="M314" s="306"/>
      <c r="N314" s="306"/>
      <c r="O314" s="306"/>
    </row>
    <row r="315" spans="9:15">
      <c r="I315" s="325"/>
      <c r="J315" s="326"/>
      <c r="K315" s="326"/>
      <c r="L315" s="306"/>
      <c r="M315" s="306"/>
      <c r="N315" s="306"/>
      <c r="O315" s="306"/>
    </row>
    <row r="316" spans="9:15">
      <c r="I316" s="325"/>
      <c r="J316" s="326"/>
      <c r="K316" s="326"/>
      <c r="L316" s="306"/>
      <c r="M316" s="306"/>
      <c r="N316" s="306"/>
      <c r="O316" s="306"/>
    </row>
    <row r="317" spans="9:15">
      <c r="I317" s="325"/>
      <c r="J317" s="326"/>
      <c r="K317" s="326"/>
      <c r="L317" s="306"/>
      <c r="M317" s="306"/>
      <c r="N317" s="306"/>
      <c r="O317" s="306"/>
    </row>
    <row r="318" spans="9:15">
      <c r="I318" s="325"/>
      <c r="J318" s="326"/>
      <c r="K318" s="326"/>
      <c r="L318" s="306"/>
      <c r="M318" s="306"/>
      <c r="N318" s="306"/>
      <c r="O318" s="306"/>
    </row>
    <row r="319" spans="9:15">
      <c r="I319" s="325"/>
      <c r="J319" s="326"/>
      <c r="K319" s="326"/>
      <c r="L319" s="306"/>
      <c r="M319" s="306"/>
      <c r="N319" s="306"/>
      <c r="O319" s="306"/>
    </row>
    <row r="320" spans="9:15">
      <c r="I320" s="325"/>
      <c r="J320" s="326"/>
      <c r="K320" s="326"/>
      <c r="L320" s="306"/>
      <c r="M320" s="306"/>
      <c r="N320" s="306"/>
      <c r="O320" s="306"/>
    </row>
    <row r="321" spans="9:15">
      <c r="I321" s="325"/>
      <c r="J321" s="326"/>
      <c r="K321" s="326"/>
      <c r="L321" s="306"/>
      <c r="M321" s="306"/>
      <c r="N321" s="306"/>
      <c r="O321" s="306"/>
    </row>
    <row r="322" spans="9:15">
      <c r="I322" s="325"/>
      <c r="J322" s="326"/>
      <c r="K322" s="326"/>
      <c r="L322" s="306"/>
      <c r="M322" s="306"/>
      <c r="N322" s="306"/>
      <c r="O322" s="306"/>
    </row>
    <row r="323" spans="9:15">
      <c r="I323" s="325"/>
      <c r="J323" s="326"/>
      <c r="K323" s="326"/>
      <c r="L323" s="306"/>
      <c r="M323" s="306"/>
      <c r="N323" s="306"/>
      <c r="O323" s="306"/>
    </row>
    <row r="324" spans="9:15">
      <c r="I324" s="325"/>
      <c r="J324" s="326"/>
      <c r="K324" s="326"/>
      <c r="L324" s="306"/>
      <c r="M324" s="306"/>
      <c r="N324" s="306"/>
      <c r="O324" s="306"/>
    </row>
    <row r="325" spans="9:15">
      <c r="I325" s="325"/>
      <c r="J325" s="326"/>
      <c r="K325" s="326"/>
      <c r="L325" s="306"/>
      <c r="M325" s="306"/>
      <c r="N325" s="306"/>
      <c r="O325" s="306"/>
    </row>
    <row r="326" spans="9:15">
      <c r="I326" s="325"/>
      <c r="J326" s="326"/>
      <c r="K326" s="326"/>
      <c r="L326" s="306"/>
      <c r="M326" s="306"/>
      <c r="N326" s="306"/>
      <c r="O326" s="306"/>
    </row>
    <row r="327" spans="9:15">
      <c r="I327" s="325"/>
      <c r="J327" s="326"/>
      <c r="K327" s="326"/>
      <c r="L327" s="306"/>
      <c r="M327" s="306"/>
      <c r="N327" s="306"/>
      <c r="O327" s="306"/>
    </row>
    <row r="328" spans="9:15">
      <c r="I328" s="325"/>
      <c r="J328" s="326"/>
      <c r="K328" s="326"/>
      <c r="L328" s="306"/>
      <c r="M328" s="306"/>
      <c r="N328" s="306"/>
      <c r="O328" s="306"/>
    </row>
    <row r="329" spans="9:15">
      <c r="I329" s="325"/>
      <c r="J329" s="326"/>
      <c r="K329" s="326"/>
      <c r="L329" s="306"/>
      <c r="M329" s="306"/>
      <c r="N329" s="306"/>
      <c r="O329" s="306"/>
    </row>
    <row r="330" spans="9:15">
      <c r="I330" s="325"/>
      <c r="J330" s="326"/>
      <c r="K330" s="326"/>
      <c r="L330" s="306"/>
      <c r="M330" s="306"/>
      <c r="N330" s="306"/>
      <c r="O330" s="306"/>
    </row>
    <row r="331" spans="9:15">
      <c r="I331" s="325"/>
      <c r="J331" s="326"/>
      <c r="K331" s="326"/>
      <c r="L331" s="306"/>
      <c r="M331" s="306"/>
      <c r="N331" s="306"/>
      <c r="O331" s="306"/>
    </row>
    <row r="332" spans="9:15">
      <c r="I332" s="325"/>
      <c r="J332" s="326"/>
      <c r="K332" s="326"/>
      <c r="L332" s="306"/>
      <c r="M332" s="306"/>
      <c r="N332" s="306"/>
      <c r="O332" s="306"/>
    </row>
    <row r="333" spans="9:15">
      <c r="I333" s="325"/>
      <c r="J333" s="326"/>
      <c r="K333" s="326"/>
      <c r="L333" s="306"/>
      <c r="M333" s="306"/>
      <c r="N333" s="306"/>
      <c r="O333" s="306"/>
    </row>
    <row r="334" spans="9:15">
      <c r="I334" s="325"/>
      <c r="J334" s="326"/>
      <c r="K334" s="326"/>
      <c r="L334" s="306"/>
      <c r="M334" s="306"/>
      <c r="N334" s="306"/>
      <c r="O334" s="306"/>
    </row>
    <row r="335" spans="9:15">
      <c r="I335" s="325"/>
      <c r="J335" s="326"/>
      <c r="K335" s="326"/>
      <c r="L335" s="306"/>
      <c r="M335" s="306"/>
      <c r="N335" s="306"/>
      <c r="O335" s="306"/>
    </row>
    <row r="336" spans="9:15">
      <c r="I336" s="325"/>
      <c r="J336" s="326"/>
      <c r="K336" s="326"/>
      <c r="L336" s="306"/>
      <c r="M336" s="306"/>
      <c r="N336" s="306"/>
      <c r="O336" s="306"/>
    </row>
    <row r="337" spans="9:15">
      <c r="I337" s="325"/>
      <c r="J337" s="326"/>
      <c r="K337" s="326"/>
      <c r="L337" s="306"/>
      <c r="M337" s="306"/>
      <c r="N337" s="306"/>
      <c r="O337" s="306"/>
    </row>
    <row r="338" spans="9:15">
      <c r="I338" s="325"/>
      <c r="J338" s="326"/>
      <c r="K338" s="326"/>
      <c r="L338" s="306"/>
      <c r="M338" s="306"/>
      <c r="N338" s="306"/>
      <c r="O338" s="306"/>
    </row>
    <row r="339" spans="9:15">
      <c r="I339" s="325"/>
      <c r="J339" s="326"/>
      <c r="K339" s="326"/>
      <c r="L339" s="306"/>
      <c r="M339" s="306"/>
      <c r="N339" s="306"/>
      <c r="O339" s="306"/>
    </row>
    <row r="340" spans="9:15">
      <c r="I340" s="325"/>
      <c r="J340" s="326"/>
      <c r="K340" s="326"/>
      <c r="L340" s="306"/>
      <c r="M340" s="306"/>
      <c r="N340" s="306"/>
      <c r="O340" s="306"/>
    </row>
    <row r="341" spans="9:15">
      <c r="I341" s="325"/>
      <c r="J341" s="326"/>
      <c r="K341" s="326"/>
      <c r="L341" s="306"/>
      <c r="M341" s="306"/>
      <c r="N341" s="306"/>
      <c r="O341" s="306"/>
    </row>
    <row r="342" spans="9:15">
      <c r="I342" s="325"/>
      <c r="J342" s="326"/>
      <c r="K342" s="326"/>
      <c r="L342" s="306"/>
      <c r="M342" s="306"/>
      <c r="N342" s="306"/>
      <c r="O342" s="306"/>
    </row>
    <row r="343" spans="9:15">
      <c r="I343" s="325"/>
      <c r="J343" s="326"/>
      <c r="K343" s="326"/>
      <c r="L343" s="306"/>
      <c r="M343" s="306"/>
      <c r="N343" s="306"/>
      <c r="O343" s="306"/>
    </row>
    <row r="344" spans="9:15">
      <c r="I344" s="325"/>
      <c r="J344" s="326"/>
      <c r="K344" s="326"/>
      <c r="L344" s="306"/>
      <c r="M344" s="306"/>
      <c r="N344" s="306"/>
      <c r="O344" s="306"/>
    </row>
    <row r="345" spans="9:15">
      <c r="I345" s="325"/>
      <c r="J345" s="326"/>
      <c r="K345" s="326"/>
      <c r="L345" s="306"/>
      <c r="M345" s="306"/>
      <c r="N345" s="306"/>
      <c r="O345" s="306"/>
    </row>
    <row r="346" spans="9:15">
      <c r="I346" s="325"/>
      <c r="J346" s="326"/>
      <c r="K346" s="326"/>
      <c r="L346" s="306"/>
      <c r="M346" s="306"/>
      <c r="N346" s="306"/>
      <c r="O346" s="306"/>
    </row>
    <row r="347" spans="9:15">
      <c r="I347" s="325"/>
      <c r="J347" s="326"/>
      <c r="K347" s="326"/>
      <c r="L347" s="306"/>
      <c r="M347" s="306"/>
      <c r="N347" s="306"/>
      <c r="O347" s="306"/>
    </row>
    <row r="348" spans="9:15">
      <c r="I348" s="325"/>
      <c r="J348" s="326"/>
      <c r="K348" s="326"/>
      <c r="L348" s="306"/>
      <c r="M348" s="306"/>
      <c r="N348" s="306"/>
      <c r="O348" s="306"/>
    </row>
    <row r="349" spans="9:15">
      <c r="I349" s="325"/>
      <c r="J349" s="326"/>
      <c r="K349" s="326"/>
      <c r="L349" s="306"/>
      <c r="M349" s="306"/>
      <c r="N349" s="306"/>
      <c r="O349" s="306"/>
    </row>
    <row r="350" spans="9:15">
      <c r="I350" s="325"/>
      <c r="J350" s="326"/>
      <c r="K350" s="326"/>
      <c r="L350" s="306"/>
      <c r="M350" s="306"/>
      <c r="N350" s="306"/>
      <c r="O350" s="306"/>
    </row>
    <row r="351" spans="9:15">
      <c r="I351" s="325"/>
      <c r="J351" s="326"/>
      <c r="K351" s="326"/>
      <c r="L351" s="306"/>
      <c r="M351" s="306"/>
      <c r="N351" s="306"/>
      <c r="O351" s="306"/>
    </row>
    <row r="352" spans="9:15">
      <c r="I352" s="325"/>
      <c r="J352" s="326"/>
      <c r="K352" s="326"/>
      <c r="L352" s="306"/>
      <c r="M352" s="306"/>
      <c r="N352" s="306"/>
      <c r="O352" s="306"/>
    </row>
    <row r="353" spans="9:15">
      <c r="I353" s="325"/>
      <c r="J353" s="326"/>
      <c r="K353" s="326"/>
      <c r="L353" s="306"/>
      <c r="M353" s="306"/>
      <c r="N353" s="306"/>
      <c r="O353" s="306"/>
    </row>
    <row r="354" spans="9:15">
      <c r="I354" s="325"/>
      <c r="J354" s="326"/>
      <c r="K354" s="326"/>
      <c r="L354" s="306"/>
      <c r="M354" s="306"/>
      <c r="N354" s="306"/>
      <c r="O354" s="306"/>
    </row>
    <row r="355" spans="9:15">
      <c r="I355" s="325"/>
      <c r="J355" s="326"/>
      <c r="K355" s="326"/>
      <c r="L355" s="306"/>
      <c r="M355" s="306"/>
      <c r="N355" s="306"/>
      <c r="O355" s="306"/>
    </row>
    <row r="356" spans="9:15">
      <c r="I356" s="325"/>
      <c r="J356" s="326"/>
      <c r="K356" s="326"/>
      <c r="L356" s="306"/>
      <c r="M356" s="306"/>
      <c r="N356" s="306"/>
      <c r="O356" s="306"/>
    </row>
    <row r="357" spans="9:15">
      <c r="I357" s="325"/>
      <c r="J357" s="326"/>
      <c r="K357" s="326"/>
      <c r="L357" s="306"/>
      <c r="M357" s="306"/>
      <c r="N357" s="306"/>
      <c r="O357" s="306"/>
    </row>
    <row r="358" spans="9:15">
      <c r="I358" s="325"/>
      <c r="J358" s="326"/>
      <c r="K358" s="326"/>
      <c r="L358" s="306"/>
      <c r="M358" s="306"/>
      <c r="N358" s="306"/>
      <c r="O358" s="306"/>
    </row>
    <row r="359" spans="9:15">
      <c r="I359" s="325"/>
      <c r="J359" s="326"/>
      <c r="K359" s="326"/>
      <c r="L359" s="306"/>
      <c r="M359" s="306"/>
      <c r="N359" s="306"/>
      <c r="O359" s="306"/>
    </row>
    <row r="360" spans="9:15">
      <c r="I360" s="325"/>
      <c r="J360" s="326"/>
      <c r="K360" s="326"/>
      <c r="L360" s="306"/>
      <c r="M360" s="306"/>
      <c r="N360" s="306"/>
      <c r="O360" s="306"/>
    </row>
    <row r="361" spans="9:15">
      <c r="I361" s="325"/>
      <c r="J361" s="326"/>
      <c r="K361" s="326"/>
      <c r="L361" s="306"/>
      <c r="M361" s="306"/>
      <c r="N361" s="306"/>
      <c r="O361" s="306"/>
    </row>
    <row r="362" spans="9:15">
      <c r="I362" s="325"/>
      <c r="J362" s="326"/>
      <c r="K362" s="326"/>
      <c r="L362" s="306"/>
      <c r="M362" s="306"/>
      <c r="N362" s="306"/>
      <c r="O362" s="306"/>
    </row>
    <row r="363" spans="9:15">
      <c r="I363" s="325"/>
      <c r="J363" s="326"/>
      <c r="K363" s="326"/>
      <c r="L363" s="306"/>
      <c r="M363" s="306"/>
      <c r="N363" s="306"/>
      <c r="O363" s="306"/>
    </row>
    <row r="364" spans="9:15">
      <c r="I364" s="325"/>
      <c r="J364" s="326"/>
      <c r="K364" s="326"/>
      <c r="L364" s="306"/>
      <c r="M364" s="306"/>
      <c r="N364" s="306"/>
      <c r="O364" s="306"/>
    </row>
    <row r="365" spans="9:15">
      <c r="I365" s="325"/>
      <c r="J365" s="326"/>
      <c r="K365" s="326"/>
      <c r="L365" s="306"/>
      <c r="M365" s="306"/>
      <c r="N365" s="306"/>
      <c r="O365" s="306"/>
    </row>
    <row r="366" spans="9:15">
      <c r="I366" s="325"/>
      <c r="J366" s="326"/>
      <c r="K366" s="326"/>
      <c r="L366" s="306"/>
      <c r="M366" s="306"/>
      <c r="N366" s="306"/>
      <c r="O366" s="306"/>
    </row>
    <row r="367" spans="9:15">
      <c r="I367" s="325"/>
      <c r="J367" s="326"/>
      <c r="K367" s="326"/>
      <c r="L367" s="306"/>
      <c r="M367" s="306"/>
      <c r="N367" s="306"/>
      <c r="O367" s="306"/>
    </row>
    <row r="368" spans="9:15">
      <c r="I368" s="325"/>
      <c r="J368" s="326"/>
      <c r="K368" s="326"/>
      <c r="L368" s="306"/>
      <c r="M368" s="306"/>
      <c r="N368" s="306"/>
      <c r="O368" s="306"/>
    </row>
    <row r="369" spans="9:15">
      <c r="I369" s="325"/>
      <c r="J369" s="326"/>
      <c r="K369" s="326"/>
      <c r="L369" s="306"/>
      <c r="M369" s="306"/>
      <c r="N369" s="306"/>
      <c r="O369" s="306"/>
    </row>
    <row r="370" spans="9:15">
      <c r="I370" s="325"/>
      <c r="J370" s="326"/>
      <c r="K370" s="326"/>
      <c r="L370" s="306"/>
      <c r="M370" s="306"/>
      <c r="N370" s="306"/>
      <c r="O370" s="306"/>
    </row>
    <row r="371" spans="9:15">
      <c r="I371" s="325"/>
      <c r="J371" s="326"/>
      <c r="K371" s="326"/>
      <c r="L371" s="306"/>
      <c r="M371" s="306"/>
      <c r="N371" s="306"/>
      <c r="O371" s="306"/>
    </row>
    <row r="372" spans="9:15">
      <c r="I372" s="325"/>
      <c r="J372" s="326"/>
      <c r="K372" s="326"/>
      <c r="L372" s="306"/>
      <c r="M372" s="306"/>
      <c r="N372" s="306"/>
      <c r="O372" s="306"/>
    </row>
    <row r="373" spans="9:15">
      <c r="I373" s="325"/>
      <c r="J373" s="326"/>
      <c r="K373" s="326"/>
      <c r="L373" s="306"/>
      <c r="M373" s="306"/>
      <c r="N373" s="306"/>
      <c r="O373" s="306"/>
    </row>
    <row r="374" spans="9:15">
      <c r="I374" s="325"/>
      <c r="J374" s="326"/>
      <c r="K374" s="326"/>
      <c r="L374" s="306"/>
      <c r="M374" s="306"/>
      <c r="N374" s="306"/>
      <c r="O374" s="306"/>
    </row>
    <row r="375" spans="9:15">
      <c r="I375" s="325"/>
      <c r="J375" s="326"/>
      <c r="K375" s="326"/>
      <c r="L375" s="306"/>
      <c r="M375" s="306"/>
      <c r="N375" s="306"/>
      <c r="O375" s="306"/>
    </row>
    <row r="376" spans="9:15">
      <c r="I376" s="325"/>
      <c r="J376" s="326"/>
      <c r="K376" s="326"/>
      <c r="L376" s="306"/>
      <c r="M376" s="306"/>
      <c r="N376" s="306"/>
      <c r="O376" s="306"/>
    </row>
    <row r="377" spans="9:15">
      <c r="I377" s="325"/>
      <c r="J377" s="326"/>
      <c r="K377" s="326"/>
      <c r="L377" s="306"/>
      <c r="M377" s="306"/>
      <c r="N377" s="306"/>
      <c r="O377" s="306"/>
    </row>
    <row r="378" spans="9:15">
      <c r="I378" s="325"/>
      <c r="J378" s="326"/>
      <c r="K378" s="326"/>
      <c r="L378" s="306"/>
      <c r="M378" s="306"/>
      <c r="N378" s="306"/>
      <c r="O378" s="306"/>
    </row>
    <row r="379" spans="9:15">
      <c r="I379" s="325"/>
      <c r="J379" s="326"/>
      <c r="K379" s="326"/>
      <c r="L379" s="306"/>
      <c r="M379" s="306"/>
      <c r="N379" s="306"/>
      <c r="O379" s="306"/>
    </row>
    <row r="380" spans="9:15">
      <c r="I380" s="325"/>
      <c r="J380" s="326"/>
      <c r="K380" s="326"/>
      <c r="L380" s="306"/>
      <c r="M380" s="306"/>
      <c r="N380" s="306"/>
      <c r="O380" s="306"/>
    </row>
    <row r="381" spans="9:15">
      <c r="I381" s="325"/>
      <c r="J381" s="326"/>
      <c r="K381" s="326"/>
      <c r="L381" s="306"/>
      <c r="M381" s="306"/>
      <c r="N381" s="306"/>
      <c r="O381" s="306"/>
    </row>
    <row r="382" spans="9:15">
      <c r="I382" s="325"/>
      <c r="J382" s="326"/>
      <c r="K382" s="326"/>
      <c r="L382" s="306"/>
      <c r="M382" s="306"/>
      <c r="N382" s="306"/>
      <c r="O382" s="306"/>
    </row>
    <row r="383" spans="9:15">
      <c r="I383" s="325"/>
      <c r="J383" s="326"/>
      <c r="K383" s="326"/>
      <c r="L383" s="306"/>
      <c r="M383" s="306"/>
      <c r="N383" s="306"/>
      <c r="O383" s="306"/>
    </row>
    <row r="384" spans="9:15">
      <c r="I384" s="325"/>
      <c r="J384" s="326"/>
      <c r="K384" s="326"/>
      <c r="L384" s="306"/>
      <c r="M384" s="306"/>
      <c r="N384" s="306"/>
      <c r="O384" s="306"/>
    </row>
    <row r="385" spans="9:15">
      <c r="I385" s="325"/>
      <c r="J385" s="326"/>
      <c r="K385" s="326"/>
      <c r="L385" s="306"/>
      <c r="M385" s="306"/>
      <c r="N385" s="306"/>
      <c r="O385" s="306"/>
    </row>
    <row r="386" spans="9:15">
      <c r="I386" s="325"/>
      <c r="J386" s="326"/>
      <c r="K386" s="326"/>
      <c r="L386" s="306"/>
      <c r="M386" s="306"/>
      <c r="N386" s="306"/>
      <c r="O386" s="306"/>
    </row>
    <row r="387" spans="9:15">
      <c r="I387" s="325"/>
      <c r="J387" s="326"/>
      <c r="K387" s="326"/>
      <c r="L387" s="306"/>
      <c r="M387" s="306"/>
      <c r="N387" s="306"/>
      <c r="O387" s="306"/>
    </row>
    <row r="388" spans="9:15">
      <c r="I388" s="325"/>
      <c r="J388" s="326"/>
      <c r="K388" s="326"/>
      <c r="L388" s="306"/>
      <c r="M388" s="306"/>
      <c r="N388" s="306"/>
      <c r="O388" s="306"/>
    </row>
    <row r="389" spans="9:15">
      <c r="I389" s="325"/>
      <c r="J389" s="326"/>
      <c r="K389" s="326"/>
      <c r="L389" s="306"/>
      <c r="M389" s="306"/>
      <c r="N389" s="306"/>
      <c r="O389" s="306"/>
    </row>
    <row r="390" spans="9:15">
      <c r="I390" s="325"/>
      <c r="J390" s="326"/>
      <c r="K390" s="326"/>
      <c r="L390" s="306"/>
      <c r="M390" s="306"/>
      <c r="N390" s="306"/>
      <c r="O390" s="306"/>
    </row>
    <row r="391" spans="9:15">
      <c r="I391" s="325"/>
      <c r="J391" s="326"/>
      <c r="K391" s="326"/>
      <c r="L391" s="306"/>
      <c r="M391" s="306"/>
      <c r="N391" s="306"/>
      <c r="O391" s="306"/>
    </row>
    <row r="392" spans="9:15">
      <c r="I392" s="325"/>
      <c r="J392" s="326"/>
      <c r="K392" s="326"/>
      <c r="L392" s="306"/>
      <c r="M392" s="306"/>
      <c r="N392" s="306"/>
      <c r="O392" s="306"/>
    </row>
    <row r="393" spans="9:15">
      <c r="I393" s="325"/>
      <c r="J393" s="326"/>
      <c r="K393" s="326"/>
      <c r="L393" s="306"/>
      <c r="M393" s="306"/>
      <c r="N393" s="306"/>
      <c r="O393" s="306"/>
    </row>
    <row r="394" spans="9:15">
      <c r="I394" s="325"/>
      <c r="J394" s="326"/>
      <c r="K394" s="326"/>
      <c r="L394" s="306"/>
      <c r="M394" s="306"/>
      <c r="N394" s="306"/>
      <c r="O394" s="306"/>
    </row>
    <row r="395" spans="9:15">
      <c r="I395" s="325"/>
      <c r="J395" s="326"/>
      <c r="K395" s="326"/>
      <c r="L395" s="306"/>
      <c r="M395" s="306"/>
      <c r="N395" s="306"/>
      <c r="O395" s="306"/>
    </row>
    <row r="396" spans="9:15">
      <c r="I396" s="325"/>
      <c r="J396" s="326"/>
      <c r="K396" s="326"/>
      <c r="L396" s="306"/>
      <c r="M396" s="306"/>
      <c r="N396" s="306"/>
      <c r="O396" s="306"/>
    </row>
    <row r="397" spans="9:15">
      <c r="I397" s="325"/>
      <c r="J397" s="326"/>
      <c r="K397" s="326"/>
      <c r="L397" s="306"/>
      <c r="M397" s="306"/>
      <c r="N397" s="306"/>
      <c r="O397" s="306"/>
    </row>
    <row r="398" spans="9:15">
      <c r="I398" s="325"/>
      <c r="J398" s="326"/>
      <c r="K398" s="326"/>
      <c r="L398" s="306"/>
      <c r="M398" s="306"/>
      <c r="N398" s="306"/>
      <c r="O398" s="306"/>
    </row>
    <row r="399" spans="9:15">
      <c r="I399" s="325"/>
      <c r="J399" s="326"/>
      <c r="K399" s="326"/>
      <c r="L399" s="306"/>
      <c r="M399" s="306"/>
      <c r="N399" s="306"/>
      <c r="O399" s="306"/>
    </row>
    <row r="400" spans="9:15">
      <c r="I400" s="325"/>
      <c r="J400" s="326"/>
      <c r="K400" s="326"/>
      <c r="L400" s="306"/>
      <c r="M400" s="306"/>
      <c r="N400" s="306"/>
      <c r="O400" s="306"/>
    </row>
    <row r="401" spans="9:15">
      <c r="I401" s="325"/>
      <c r="J401" s="326"/>
      <c r="K401" s="326"/>
      <c r="L401" s="306"/>
      <c r="M401" s="306"/>
      <c r="N401" s="306"/>
      <c r="O401" s="306"/>
    </row>
    <row r="402" spans="9:15">
      <c r="I402" s="325"/>
      <c r="J402" s="326"/>
      <c r="K402" s="326"/>
      <c r="L402" s="306"/>
      <c r="M402" s="306"/>
      <c r="N402" s="306"/>
      <c r="O402" s="306"/>
    </row>
    <row r="403" spans="9:15">
      <c r="I403" s="325"/>
      <c r="J403" s="326"/>
      <c r="K403" s="326"/>
      <c r="L403" s="306"/>
      <c r="M403" s="306"/>
      <c r="N403" s="306"/>
      <c r="O403" s="306"/>
    </row>
    <row r="404" spans="9:15">
      <c r="I404" s="325"/>
      <c r="J404" s="326"/>
      <c r="K404" s="326"/>
      <c r="L404" s="306"/>
      <c r="M404" s="306"/>
      <c r="N404" s="306"/>
      <c r="O404" s="306"/>
    </row>
    <row r="405" spans="9:15">
      <c r="I405" s="325"/>
      <c r="J405" s="326"/>
      <c r="K405" s="326"/>
      <c r="L405" s="306"/>
      <c r="M405" s="306"/>
      <c r="N405" s="306"/>
      <c r="O405" s="306"/>
    </row>
    <row r="406" spans="9:15">
      <c r="I406" s="325"/>
      <c r="J406" s="326"/>
      <c r="K406" s="326"/>
      <c r="L406" s="306"/>
      <c r="M406" s="306"/>
      <c r="N406" s="306"/>
      <c r="O406" s="306"/>
    </row>
    <row r="407" spans="9:15">
      <c r="I407" s="325"/>
      <c r="J407" s="326"/>
      <c r="K407" s="326"/>
      <c r="L407" s="306"/>
      <c r="M407" s="306"/>
      <c r="N407" s="306"/>
      <c r="O407" s="306"/>
    </row>
    <row r="408" spans="9:15">
      <c r="I408" s="325"/>
      <c r="J408" s="326"/>
      <c r="K408" s="326"/>
      <c r="L408" s="306"/>
      <c r="M408" s="306"/>
      <c r="N408" s="306"/>
      <c r="O408" s="306"/>
    </row>
    <row r="409" spans="9:15">
      <c r="I409" s="325"/>
      <c r="J409" s="326"/>
      <c r="K409" s="326"/>
      <c r="L409" s="306"/>
      <c r="M409" s="306"/>
      <c r="N409" s="306"/>
      <c r="O409" s="306"/>
    </row>
    <row r="410" spans="9:15">
      <c r="I410" s="325"/>
      <c r="J410" s="326"/>
      <c r="K410" s="326"/>
      <c r="L410" s="306"/>
      <c r="M410" s="306"/>
      <c r="N410" s="306"/>
      <c r="O410" s="306"/>
    </row>
    <row r="411" spans="9:15">
      <c r="I411" s="325"/>
      <c r="J411" s="326"/>
      <c r="K411" s="326"/>
      <c r="L411" s="306"/>
      <c r="M411" s="306"/>
      <c r="N411" s="306"/>
      <c r="O411" s="306"/>
    </row>
    <row r="412" spans="9:15">
      <c r="I412" s="325"/>
      <c r="J412" s="326"/>
      <c r="K412" s="326"/>
      <c r="L412" s="306"/>
      <c r="M412" s="306"/>
      <c r="N412" s="306"/>
      <c r="O412" s="306"/>
    </row>
    <row r="413" spans="9:15">
      <c r="I413" s="325"/>
      <c r="J413" s="326"/>
      <c r="K413" s="326"/>
      <c r="L413" s="306"/>
      <c r="M413" s="306"/>
      <c r="N413" s="306"/>
      <c r="O413" s="306"/>
    </row>
    <row r="414" spans="9:15">
      <c r="I414" s="325"/>
      <c r="J414" s="326"/>
      <c r="K414" s="326"/>
      <c r="L414" s="306"/>
      <c r="M414" s="306"/>
      <c r="N414" s="306"/>
      <c r="O414" s="306"/>
    </row>
    <row r="415" spans="9:15">
      <c r="I415" s="325"/>
      <c r="J415" s="326"/>
      <c r="K415" s="326"/>
      <c r="L415" s="306"/>
      <c r="M415" s="306"/>
      <c r="N415" s="306"/>
      <c r="O415" s="306"/>
    </row>
    <row r="416" spans="9:15">
      <c r="I416" s="325"/>
      <c r="J416" s="326"/>
      <c r="K416" s="326"/>
      <c r="L416" s="306"/>
      <c r="M416" s="306"/>
      <c r="N416" s="306"/>
      <c r="O416" s="306"/>
    </row>
    <row r="417" spans="9:15">
      <c r="I417" s="325"/>
      <c r="J417" s="326"/>
      <c r="K417" s="326"/>
      <c r="L417" s="306"/>
      <c r="M417" s="306"/>
      <c r="N417" s="306"/>
      <c r="O417" s="306"/>
    </row>
    <row r="418" spans="9:15">
      <c r="I418" s="325"/>
      <c r="J418" s="326"/>
      <c r="K418" s="326"/>
      <c r="L418" s="306"/>
      <c r="M418" s="306"/>
      <c r="N418" s="306"/>
      <c r="O418" s="306"/>
    </row>
    <row r="419" spans="9:15">
      <c r="I419" s="325"/>
      <c r="J419" s="326"/>
      <c r="K419" s="326"/>
      <c r="L419" s="306"/>
      <c r="M419" s="306"/>
      <c r="N419" s="306"/>
      <c r="O419" s="306"/>
    </row>
    <row r="420" spans="9:15">
      <c r="I420" s="325"/>
      <c r="J420" s="326"/>
      <c r="K420" s="326"/>
      <c r="L420" s="306"/>
      <c r="M420" s="306"/>
      <c r="N420" s="306"/>
      <c r="O420" s="306"/>
    </row>
    <row r="421" spans="9:15">
      <c r="I421" s="325"/>
      <c r="J421" s="326"/>
      <c r="K421" s="326"/>
      <c r="L421" s="306"/>
      <c r="M421" s="306"/>
      <c r="N421" s="306"/>
      <c r="O421" s="306"/>
    </row>
    <row r="422" spans="9:15">
      <c r="I422" s="325"/>
      <c r="J422" s="326"/>
      <c r="K422" s="326"/>
      <c r="L422" s="306"/>
      <c r="M422" s="306"/>
      <c r="N422" s="306"/>
      <c r="O422" s="306"/>
    </row>
    <row r="423" spans="9:15">
      <c r="I423" s="325"/>
      <c r="J423" s="326"/>
      <c r="K423" s="326"/>
      <c r="L423" s="306"/>
      <c r="M423" s="306"/>
      <c r="N423" s="306"/>
      <c r="O423" s="306"/>
    </row>
    <row r="424" spans="9:15">
      <c r="I424" s="325"/>
      <c r="J424" s="326"/>
      <c r="K424" s="326"/>
      <c r="L424" s="306"/>
      <c r="M424" s="306"/>
      <c r="N424" s="306"/>
      <c r="O424" s="306"/>
    </row>
    <row r="425" spans="9:15">
      <c r="I425" s="325"/>
      <c r="J425" s="326"/>
      <c r="K425" s="326"/>
      <c r="L425" s="306"/>
      <c r="M425" s="306"/>
      <c r="N425" s="306"/>
      <c r="O425" s="306"/>
    </row>
    <row r="426" spans="9:15">
      <c r="I426" s="325"/>
      <c r="J426" s="326"/>
      <c r="K426" s="326"/>
      <c r="L426" s="306"/>
      <c r="M426" s="306"/>
      <c r="N426" s="306"/>
      <c r="O426" s="306"/>
    </row>
    <row r="427" spans="9:15">
      <c r="I427" s="325"/>
      <c r="J427" s="326"/>
      <c r="K427" s="326"/>
      <c r="L427" s="306"/>
      <c r="M427" s="306"/>
      <c r="N427" s="306"/>
      <c r="O427" s="306"/>
    </row>
    <row r="428" spans="9:15">
      <c r="I428" s="325"/>
      <c r="J428" s="326"/>
      <c r="K428" s="326"/>
      <c r="L428" s="306"/>
      <c r="M428" s="306"/>
      <c r="N428" s="306"/>
      <c r="O428" s="306"/>
    </row>
    <row r="429" spans="9:15">
      <c r="I429" s="325"/>
      <c r="J429" s="326"/>
      <c r="K429" s="326"/>
      <c r="L429" s="306"/>
      <c r="M429" s="306"/>
      <c r="N429" s="306"/>
      <c r="O429" s="306"/>
    </row>
    <row r="430" spans="9:15">
      <c r="I430" s="325"/>
      <c r="J430" s="326"/>
      <c r="K430" s="326"/>
      <c r="L430" s="306"/>
      <c r="M430" s="306"/>
      <c r="N430" s="306"/>
      <c r="O430" s="306"/>
    </row>
    <row r="431" spans="9:15">
      <c r="I431" s="325"/>
      <c r="J431" s="326"/>
      <c r="K431" s="326"/>
      <c r="L431" s="306"/>
      <c r="M431" s="306"/>
      <c r="N431" s="306"/>
      <c r="O431" s="306"/>
    </row>
    <row r="432" spans="9:15">
      <c r="I432" s="325"/>
      <c r="J432" s="326"/>
      <c r="K432" s="326"/>
      <c r="L432" s="306"/>
      <c r="M432" s="306"/>
      <c r="N432" s="306"/>
      <c r="O432" s="306"/>
    </row>
    <row r="433" spans="9:15">
      <c r="I433" s="325"/>
      <c r="J433" s="326"/>
      <c r="K433" s="326"/>
      <c r="L433" s="306"/>
      <c r="M433" s="306"/>
      <c r="N433" s="306"/>
      <c r="O433" s="306"/>
    </row>
    <row r="434" spans="9:15">
      <c r="I434" s="325"/>
      <c r="J434" s="326"/>
      <c r="K434" s="326"/>
      <c r="L434" s="306"/>
      <c r="M434" s="306"/>
      <c r="N434" s="306"/>
      <c r="O434" s="306"/>
    </row>
    <row r="435" spans="9:15">
      <c r="I435" s="325"/>
      <c r="J435" s="326"/>
      <c r="K435" s="326"/>
      <c r="L435" s="306"/>
      <c r="M435" s="306"/>
      <c r="N435" s="306"/>
      <c r="O435" s="306"/>
    </row>
    <row r="436" spans="9:15">
      <c r="I436" s="325"/>
      <c r="J436" s="326"/>
      <c r="K436" s="326"/>
      <c r="L436" s="306"/>
      <c r="M436" s="306"/>
      <c r="N436" s="306"/>
      <c r="O436" s="306"/>
    </row>
    <row r="437" spans="9:15">
      <c r="I437" s="325"/>
      <c r="J437" s="326"/>
      <c r="K437" s="326"/>
      <c r="L437" s="306"/>
      <c r="M437" s="306"/>
      <c r="N437" s="306"/>
      <c r="O437" s="306"/>
    </row>
    <row r="438" spans="9:15">
      <c r="I438" s="325"/>
      <c r="J438" s="326"/>
      <c r="K438" s="326"/>
      <c r="L438" s="306"/>
      <c r="M438" s="306"/>
      <c r="N438" s="306"/>
      <c r="O438" s="306"/>
    </row>
    <row r="439" spans="9:15">
      <c r="I439" s="325"/>
      <c r="J439" s="326"/>
      <c r="K439" s="326"/>
      <c r="L439" s="306"/>
      <c r="M439" s="306"/>
      <c r="N439" s="306"/>
      <c r="O439" s="306"/>
    </row>
    <row r="440" spans="9:15">
      <c r="I440" s="325"/>
      <c r="J440" s="326"/>
      <c r="K440" s="326"/>
      <c r="L440" s="306"/>
      <c r="M440" s="306"/>
      <c r="N440" s="306"/>
      <c r="O440" s="306"/>
    </row>
    <row r="441" spans="9:15">
      <c r="I441" s="325"/>
      <c r="J441" s="326"/>
      <c r="K441" s="326"/>
      <c r="L441" s="306"/>
      <c r="M441" s="306"/>
      <c r="N441" s="306"/>
      <c r="O441" s="306"/>
    </row>
    <row r="442" spans="9:15">
      <c r="I442" s="325"/>
      <c r="J442" s="326"/>
      <c r="K442" s="326"/>
      <c r="L442" s="306"/>
      <c r="M442" s="306"/>
      <c r="N442" s="306"/>
      <c r="O442" s="306"/>
    </row>
    <row r="443" spans="9:15">
      <c r="I443" s="325"/>
      <c r="J443" s="326"/>
      <c r="K443" s="326"/>
      <c r="L443" s="306"/>
      <c r="M443" s="306"/>
      <c r="N443" s="306"/>
      <c r="O443" s="306"/>
    </row>
    <row r="444" spans="9:15">
      <c r="I444" s="325"/>
      <c r="J444" s="326"/>
      <c r="K444" s="326"/>
      <c r="L444" s="306"/>
      <c r="M444" s="306"/>
      <c r="N444" s="306"/>
      <c r="O444" s="306"/>
    </row>
    <row r="445" spans="9:15">
      <c r="I445" s="325"/>
      <c r="J445" s="326"/>
      <c r="K445" s="326"/>
      <c r="L445" s="306"/>
      <c r="M445" s="306"/>
      <c r="N445" s="306"/>
      <c r="O445" s="306"/>
    </row>
    <row r="446" spans="9:15">
      <c r="I446" s="325"/>
      <c r="J446" s="326"/>
      <c r="K446" s="326"/>
      <c r="L446" s="306"/>
      <c r="M446" s="306"/>
      <c r="N446" s="306"/>
      <c r="O446" s="306"/>
    </row>
    <row r="447" spans="9:15">
      <c r="I447" s="325"/>
      <c r="J447" s="326"/>
      <c r="K447" s="326"/>
      <c r="L447" s="306"/>
      <c r="M447" s="306"/>
      <c r="N447" s="306"/>
      <c r="O447" s="306"/>
    </row>
    <row r="448" spans="9:15">
      <c r="I448" s="325"/>
      <c r="J448" s="326"/>
      <c r="K448" s="326"/>
      <c r="L448" s="306"/>
      <c r="M448" s="306"/>
      <c r="N448" s="306"/>
      <c r="O448" s="306"/>
    </row>
    <row r="449" spans="9:15">
      <c r="I449" s="325"/>
      <c r="J449" s="326"/>
      <c r="K449" s="326"/>
      <c r="L449" s="306"/>
      <c r="M449" s="306"/>
      <c r="N449" s="306"/>
      <c r="O449" s="306"/>
    </row>
    <row r="450" spans="9:15">
      <c r="I450" s="325"/>
      <c r="J450" s="326"/>
      <c r="K450" s="326"/>
      <c r="L450" s="306"/>
      <c r="M450" s="306"/>
      <c r="N450" s="306"/>
      <c r="O450" s="306"/>
    </row>
    <row r="451" spans="9:15">
      <c r="I451" s="325"/>
      <c r="J451" s="326"/>
      <c r="K451" s="326"/>
      <c r="L451" s="306"/>
      <c r="M451" s="306"/>
      <c r="N451" s="306"/>
      <c r="O451" s="306"/>
    </row>
    <row r="452" spans="9:15">
      <c r="I452" s="325"/>
      <c r="J452" s="326"/>
      <c r="K452" s="326"/>
      <c r="L452" s="306"/>
      <c r="M452" s="306"/>
      <c r="N452" s="306"/>
      <c r="O452" s="306"/>
    </row>
    <row r="453" spans="9:15">
      <c r="I453" s="325"/>
      <c r="J453" s="326"/>
      <c r="K453" s="326"/>
      <c r="L453" s="306"/>
      <c r="M453" s="306"/>
      <c r="N453" s="306"/>
      <c r="O453" s="306"/>
    </row>
    <row r="454" spans="9:15">
      <c r="I454" s="325"/>
      <c r="J454" s="326"/>
      <c r="K454" s="326"/>
      <c r="L454" s="306"/>
      <c r="M454" s="306"/>
      <c r="N454" s="306"/>
      <c r="O454" s="306"/>
    </row>
    <row r="455" spans="9:15">
      <c r="I455" s="325"/>
      <c r="J455" s="326"/>
      <c r="K455" s="326"/>
      <c r="L455" s="306"/>
      <c r="M455" s="306"/>
      <c r="N455" s="306"/>
      <c r="O455" s="306"/>
    </row>
    <row r="456" spans="9:15">
      <c r="I456" s="325"/>
      <c r="J456" s="326"/>
      <c r="K456" s="326"/>
      <c r="L456" s="306"/>
      <c r="M456" s="306"/>
      <c r="N456" s="306"/>
      <c r="O456" s="306"/>
    </row>
    <row r="457" spans="9:15">
      <c r="I457" s="325"/>
      <c r="J457" s="326"/>
      <c r="K457" s="326"/>
      <c r="L457" s="306"/>
      <c r="M457" s="306"/>
      <c r="N457" s="306"/>
      <c r="O457" s="306"/>
    </row>
    <row r="458" spans="9:15">
      <c r="I458" s="325"/>
      <c r="J458" s="326"/>
      <c r="K458" s="326"/>
      <c r="L458" s="306"/>
      <c r="M458" s="306"/>
      <c r="N458" s="306"/>
      <c r="O458" s="306"/>
    </row>
    <row r="459" spans="9:15">
      <c r="I459" s="325"/>
      <c r="J459" s="326"/>
      <c r="K459" s="326"/>
      <c r="L459" s="306"/>
      <c r="M459" s="306"/>
      <c r="N459" s="306"/>
      <c r="O459" s="306"/>
    </row>
    <row r="460" spans="9:15">
      <c r="I460" s="325"/>
      <c r="J460" s="326"/>
      <c r="K460" s="326"/>
      <c r="L460" s="306"/>
      <c r="M460" s="306"/>
      <c r="N460" s="306"/>
      <c r="O460" s="306"/>
    </row>
    <row r="461" spans="9:15">
      <c r="I461" s="325"/>
      <c r="J461" s="326"/>
      <c r="K461" s="326"/>
      <c r="L461" s="306"/>
      <c r="M461" s="306"/>
      <c r="N461" s="306"/>
      <c r="O461" s="306"/>
    </row>
    <row r="462" spans="9:15">
      <c r="I462" s="325"/>
      <c r="J462" s="326"/>
      <c r="K462" s="326"/>
      <c r="L462" s="306"/>
      <c r="M462" s="306"/>
      <c r="N462" s="306"/>
      <c r="O462" s="306"/>
    </row>
    <row r="463" spans="9:15">
      <c r="I463" s="325"/>
      <c r="J463" s="326"/>
      <c r="K463" s="326"/>
      <c r="L463" s="306"/>
      <c r="M463" s="306"/>
      <c r="N463" s="306"/>
      <c r="O463" s="306"/>
    </row>
    <row r="464" spans="9:15">
      <c r="I464" s="325"/>
      <c r="J464" s="326"/>
      <c r="K464" s="326"/>
      <c r="L464" s="306"/>
      <c r="M464" s="306"/>
      <c r="N464" s="306"/>
      <c r="O464" s="306"/>
    </row>
    <row r="465" spans="9:15">
      <c r="I465" s="325"/>
      <c r="J465" s="326"/>
      <c r="K465" s="326"/>
      <c r="L465" s="306"/>
      <c r="M465" s="306"/>
      <c r="N465" s="306"/>
      <c r="O465" s="306"/>
    </row>
    <row r="466" spans="9:15">
      <c r="I466" s="325"/>
      <c r="J466" s="326"/>
      <c r="K466" s="326"/>
      <c r="L466" s="306"/>
      <c r="M466" s="306"/>
      <c r="N466" s="306"/>
      <c r="O466" s="306"/>
    </row>
    <row r="467" spans="9:15">
      <c r="I467" s="325"/>
      <c r="J467" s="326"/>
      <c r="K467" s="326"/>
      <c r="L467" s="306"/>
      <c r="M467" s="306"/>
      <c r="N467" s="306"/>
      <c r="O467" s="306"/>
    </row>
    <row r="468" spans="9:15">
      <c r="I468" s="325"/>
      <c r="J468" s="326"/>
      <c r="K468" s="326"/>
      <c r="L468" s="306"/>
      <c r="M468" s="306"/>
      <c r="N468" s="306"/>
      <c r="O468" s="306"/>
    </row>
    <row r="469" spans="9:15">
      <c r="I469" s="325"/>
      <c r="J469" s="326"/>
      <c r="K469" s="326"/>
      <c r="L469" s="306"/>
      <c r="M469" s="306"/>
      <c r="N469" s="306"/>
      <c r="O469" s="306"/>
    </row>
    <row r="470" spans="9:15">
      <c r="I470" s="325"/>
      <c r="J470" s="326"/>
      <c r="K470" s="326"/>
      <c r="L470" s="306"/>
      <c r="M470" s="306"/>
      <c r="N470" s="306"/>
      <c r="O470" s="306"/>
    </row>
    <row r="471" spans="9:15">
      <c r="I471" s="325"/>
      <c r="J471" s="326"/>
      <c r="K471" s="326"/>
      <c r="L471" s="306"/>
      <c r="M471" s="306"/>
      <c r="N471" s="306"/>
      <c r="O471" s="306"/>
    </row>
    <row r="472" spans="9:15">
      <c r="I472" s="325"/>
      <c r="J472" s="326"/>
      <c r="K472" s="326"/>
      <c r="L472" s="306"/>
      <c r="M472" s="306"/>
      <c r="N472" s="306"/>
      <c r="O472" s="306"/>
    </row>
    <row r="473" spans="9:15">
      <c r="I473" s="325"/>
      <c r="J473" s="326"/>
      <c r="K473" s="326"/>
      <c r="L473" s="306"/>
      <c r="M473" s="306"/>
      <c r="N473" s="306"/>
      <c r="O473" s="306"/>
    </row>
    <row r="474" spans="9:15">
      <c r="I474" s="325"/>
      <c r="J474" s="326"/>
      <c r="K474" s="326"/>
      <c r="L474" s="306"/>
      <c r="M474" s="306"/>
      <c r="N474" s="306"/>
      <c r="O474" s="306"/>
    </row>
    <row r="475" spans="9:15">
      <c r="I475" s="325"/>
      <c r="J475" s="326"/>
      <c r="K475" s="326"/>
      <c r="L475" s="306"/>
      <c r="M475" s="306"/>
      <c r="N475" s="306"/>
      <c r="O475" s="306"/>
    </row>
    <row r="476" spans="9:15">
      <c r="I476" s="325"/>
      <c r="J476" s="326"/>
      <c r="K476" s="326"/>
      <c r="L476" s="306"/>
      <c r="M476" s="306"/>
      <c r="N476" s="306"/>
      <c r="O476" s="306"/>
    </row>
    <row r="477" spans="9:15">
      <c r="I477" s="325"/>
      <c r="J477" s="326"/>
      <c r="K477" s="326"/>
      <c r="L477" s="306"/>
      <c r="M477" s="306"/>
      <c r="N477" s="306"/>
      <c r="O477" s="306"/>
    </row>
    <row r="478" spans="9:15">
      <c r="I478" s="325"/>
      <c r="J478" s="326"/>
      <c r="K478" s="326"/>
      <c r="L478" s="306"/>
      <c r="M478" s="306"/>
      <c r="N478" s="306"/>
      <c r="O478" s="306"/>
    </row>
    <row r="479" spans="9:15">
      <c r="I479" s="325"/>
      <c r="J479" s="326"/>
      <c r="K479" s="326"/>
      <c r="L479" s="306"/>
      <c r="M479" s="306"/>
      <c r="N479" s="306"/>
      <c r="O479" s="306"/>
    </row>
    <row r="480" spans="9:15">
      <c r="I480" s="325"/>
      <c r="J480" s="326"/>
      <c r="K480" s="326"/>
      <c r="L480" s="306"/>
      <c r="M480" s="306"/>
      <c r="N480" s="306"/>
      <c r="O480" s="306"/>
    </row>
    <row r="481" spans="9:15">
      <c r="I481" s="325"/>
      <c r="J481" s="326"/>
      <c r="K481" s="326"/>
      <c r="L481" s="306"/>
      <c r="M481" s="306"/>
      <c r="N481" s="306"/>
      <c r="O481" s="306"/>
    </row>
    <row r="482" spans="9:15">
      <c r="I482" s="325"/>
      <c r="J482" s="326"/>
      <c r="K482" s="326"/>
      <c r="L482" s="306"/>
      <c r="M482" s="306"/>
      <c r="N482" s="306"/>
      <c r="O482" s="306"/>
    </row>
    <row r="483" spans="9:15">
      <c r="I483" s="325"/>
      <c r="J483" s="326"/>
      <c r="K483" s="326"/>
      <c r="L483" s="306"/>
      <c r="M483" s="306"/>
      <c r="N483" s="306"/>
      <c r="O483" s="306"/>
    </row>
    <row r="484" spans="9:15">
      <c r="I484" s="325"/>
      <c r="J484" s="326"/>
      <c r="K484" s="326"/>
      <c r="L484" s="306"/>
      <c r="M484" s="306"/>
      <c r="N484" s="306"/>
      <c r="O484" s="306"/>
    </row>
    <row r="485" spans="9:15">
      <c r="I485" s="325"/>
      <c r="J485" s="326"/>
      <c r="K485" s="326"/>
      <c r="L485" s="306"/>
      <c r="M485" s="306"/>
      <c r="N485" s="306"/>
      <c r="O485" s="306"/>
    </row>
    <row r="486" spans="9:15">
      <c r="I486" s="325"/>
      <c r="J486" s="326"/>
      <c r="K486" s="326"/>
      <c r="L486" s="306"/>
      <c r="M486" s="306"/>
      <c r="N486" s="306"/>
      <c r="O486" s="306"/>
    </row>
    <row r="487" spans="9:15">
      <c r="I487" s="325"/>
      <c r="J487" s="326"/>
      <c r="K487" s="326"/>
      <c r="L487" s="306"/>
      <c r="M487" s="306"/>
      <c r="N487" s="306"/>
      <c r="O487" s="306"/>
    </row>
    <row r="488" spans="9:15">
      <c r="I488" s="325"/>
      <c r="J488" s="326"/>
      <c r="K488" s="326"/>
      <c r="L488" s="306"/>
      <c r="M488" s="306"/>
      <c r="N488" s="306"/>
      <c r="O488" s="306"/>
    </row>
    <row r="489" spans="9:15">
      <c r="I489" s="325"/>
      <c r="J489" s="326"/>
      <c r="K489" s="326"/>
      <c r="L489" s="306"/>
      <c r="M489" s="306"/>
      <c r="N489" s="306"/>
      <c r="O489" s="306"/>
    </row>
    <row r="490" spans="9:15">
      <c r="I490" s="325"/>
      <c r="J490" s="326"/>
      <c r="K490" s="326"/>
      <c r="L490" s="306"/>
      <c r="M490" s="306"/>
      <c r="N490" s="306"/>
      <c r="O490" s="306"/>
    </row>
    <row r="491" spans="9:15">
      <c r="I491" s="325"/>
      <c r="J491" s="326"/>
      <c r="K491" s="326"/>
      <c r="L491" s="306"/>
      <c r="M491" s="306"/>
      <c r="N491" s="306"/>
      <c r="O491" s="306"/>
    </row>
    <row r="492" spans="9:15">
      <c r="I492" s="325"/>
      <c r="J492" s="326"/>
      <c r="K492" s="326"/>
      <c r="L492" s="306"/>
      <c r="M492" s="306"/>
      <c r="N492" s="306"/>
      <c r="O492" s="306"/>
    </row>
    <row r="493" spans="9:15">
      <c r="I493" s="325"/>
      <c r="J493" s="326"/>
      <c r="K493" s="326"/>
      <c r="L493" s="306"/>
      <c r="M493" s="306"/>
      <c r="N493" s="306"/>
      <c r="O493" s="306"/>
    </row>
    <row r="494" spans="9:15">
      <c r="I494" s="325"/>
      <c r="J494" s="326"/>
      <c r="K494" s="326"/>
      <c r="L494" s="306"/>
      <c r="M494" s="306"/>
      <c r="N494" s="306"/>
      <c r="O494" s="306"/>
    </row>
    <row r="495" spans="9:15">
      <c r="I495" s="325"/>
      <c r="J495" s="326"/>
      <c r="K495" s="326"/>
      <c r="L495" s="306"/>
      <c r="M495" s="306"/>
      <c r="N495" s="306"/>
      <c r="O495" s="306"/>
    </row>
    <row r="496" spans="9:15">
      <c r="I496" s="325"/>
      <c r="J496" s="326"/>
      <c r="K496" s="326"/>
      <c r="L496" s="306"/>
      <c r="M496" s="306"/>
      <c r="N496" s="306"/>
      <c r="O496" s="306"/>
    </row>
    <row r="497" spans="9:15">
      <c r="I497" s="325"/>
      <c r="J497" s="326"/>
      <c r="K497" s="326"/>
      <c r="L497" s="306"/>
      <c r="M497" s="306"/>
      <c r="N497" s="306"/>
      <c r="O497" s="306"/>
    </row>
  </sheetData>
  <phoneticPr fontId="20" type="noConversion"/>
  <pageMargins left="0.75" right="0.75" top="1" bottom="1" header="0.5" footer="0.5"/>
  <headerFooter alignWithMargins="0"/>
  <legacyDrawing r:id="rId1"/>
  <oleObjects>
    <oleObject progId="Equation.3" shapeId="1025" r:id="rId2"/>
    <oleObject progId="Equation.3" shapeId="1026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M236"/>
  <sheetViews>
    <sheetView tabSelected="1" zoomScale="70" zoomScaleNormal="70" zoomScaleSheetLayoutView="75" workbookViewId="0">
      <selection activeCell="O11" sqref="O11"/>
    </sheetView>
  </sheetViews>
  <sheetFormatPr defaultColWidth="8.85546875" defaultRowHeight="12.75"/>
  <cols>
    <col min="1" max="1" width="8.42578125" style="10" bestFit="1" customWidth="1"/>
    <col min="2" max="2" width="81.42578125" style="7" customWidth="1"/>
    <col min="3" max="3" width="6" style="8" customWidth="1"/>
    <col min="4" max="4" width="5" style="8" customWidth="1"/>
    <col min="5" max="5" width="5.85546875" style="8" customWidth="1"/>
    <col min="6" max="6" width="6.28515625" style="8" customWidth="1"/>
    <col min="7" max="7" width="6.42578125" style="8" customWidth="1"/>
    <col min="8" max="8" width="5" style="8" customWidth="1"/>
    <col min="9" max="9" width="5.140625" style="8" customWidth="1"/>
    <col min="10" max="10" width="41" style="7" customWidth="1"/>
    <col min="11" max="11" width="25.42578125" style="7" customWidth="1"/>
    <col min="12" max="16384" width="8.85546875" style="7"/>
  </cols>
  <sheetData>
    <row r="1" spans="1:13" ht="13.5" thickBot="1">
      <c r="A1" s="334"/>
      <c r="B1" s="332"/>
      <c r="C1" s="333"/>
      <c r="D1" s="333"/>
      <c r="E1" s="333"/>
      <c r="F1" s="333"/>
      <c r="G1" s="333"/>
    </row>
    <row r="2" spans="1:13" ht="36" customHeight="1" thickBot="1">
      <c r="A2" s="334"/>
      <c r="B2" s="332"/>
      <c r="C2" s="333"/>
      <c r="D2" s="333"/>
      <c r="E2" s="333"/>
      <c r="F2" s="333"/>
      <c r="G2" s="333"/>
      <c r="H2" s="350" t="s">
        <v>444</v>
      </c>
      <c r="I2" s="351"/>
      <c r="J2" s="352"/>
      <c r="K2" s="285"/>
      <c r="L2" s="129"/>
      <c r="M2" s="129"/>
    </row>
    <row r="3" spans="1:13" s="3" customFormat="1" ht="27.75" customHeight="1">
      <c r="A3" s="349"/>
      <c r="B3" s="81" t="s">
        <v>22</v>
      </c>
      <c r="C3" s="44" t="s">
        <v>24</v>
      </c>
      <c r="D3" s="44" t="s">
        <v>25</v>
      </c>
      <c r="E3" s="44" t="s">
        <v>40</v>
      </c>
      <c r="F3" s="45" t="s">
        <v>73</v>
      </c>
      <c r="G3" s="133" t="s">
        <v>78</v>
      </c>
      <c r="H3" s="136" t="s">
        <v>26</v>
      </c>
      <c r="I3" s="113" t="s">
        <v>27</v>
      </c>
      <c r="J3" s="173" t="s">
        <v>442</v>
      </c>
      <c r="K3" s="286" t="s">
        <v>443</v>
      </c>
    </row>
    <row r="4" spans="1:13" s="3" customFormat="1" ht="26.25" customHeight="1">
      <c r="A4" s="40"/>
      <c r="B4" s="41" t="s">
        <v>70</v>
      </c>
      <c r="C4" s="42"/>
      <c r="D4" s="42"/>
      <c r="E4" s="42"/>
      <c r="F4" s="42"/>
      <c r="G4" s="42"/>
      <c r="H4" s="137"/>
      <c r="I4" s="43"/>
      <c r="J4" s="138"/>
      <c r="K4" s="287"/>
    </row>
    <row r="5" spans="1:13" s="3" customFormat="1" ht="25.5" customHeight="1">
      <c r="A5" s="38" t="s">
        <v>155</v>
      </c>
      <c r="B5" s="28" t="s">
        <v>132</v>
      </c>
      <c r="C5" s="32"/>
      <c r="D5" s="32"/>
      <c r="E5" s="32"/>
      <c r="F5" s="32"/>
      <c r="G5" s="32"/>
      <c r="H5" s="139"/>
      <c r="I5" s="32"/>
      <c r="J5" s="143"/>
      <c r="K5" s="37"/>
    </row>
    <row r="6" spans="1:13" s="3" customFormat="1" ht="25.5">
      <c r="A6" s="82" t="s">
        <v>156</v>
      </c>
      <c r="B6" s="4" t="s">
        <v>264</v>
      </c>
      <c r="C6" s="19"/>
      <c r="D6" s="5" t="s">
        <v>28</v>
      </c>
      <c r="E6" s="5" t="s">
        <v>28</v>
      </c>
      <c r="F6" s="5"/>
      <c r="G6" s="135">
        <f>F6*5</f>
        <v>0</v>
      </c>
      <c r="H6" s="141"/>
      <c r="I6" s="5"/>
      <c r="J6" s="140"/>
      <c r="K6" s="52"/>
    </row>
    <row r="7" spans="1:13" s="3" customFormat="1" ht="27" customHeight="1">
      <c r="A7" s="82" t="s">
        <v>306</v>
      </c>
      <c r="B7" s="4" t="s">
        <v>134</v>
      </c>
      <c r="C7" s="30"/>
      <c r="D7" s="31" t="s">
        <v>28</v>
      </c>
      <c r="E7" s="30"/>
      <c r="F7" s="31"/>
      <c r="G7" s="135">
        <f>F7*5</f>
        <v>0</v>
      </c>
      <c r="H7" s="142"/>
      <c r="I7" s="31"/>
      <c r="J7" s="140"/>
      <c r="K7" s="52"/>
    </row>
    <row r="8" spans="1:13" s="3" customFormat="1" ht="18.95" customHeight="1">
      <c r="A8" s="49" t="s">
        <v>76</v>
      </c>
      <c r="B8" s="28" t="s">
        <v>124</v>
      </c>
      <c r="C8" s="32"/>
      <c r="D8" s="32"/>
      <c r="E8" s="32"/>
      <c r="F8" s="32"/>
      <c r="G8" s="32"/>
      <c r="H8" s="139"/>
      <c r="I8" s="32"/>
      <c r="J8" s="143"/>
      <c r="K8" s="37"/>
    </row>
    <row r="9" spans="1:13" s="3" customFormat="1" ht="61.9" customHeight="1">
      <c r="A9" s="48" t="s">
        <v>157</v>
      </c>
      <c r="B9" s="6" t="s">
        <v>296</v>
      </c>
      <c r="C9" s="5" t="s">
        <v>28</v>
      </c>
      <c r="D9" s="19"/>
      <c r="E9" s="19"/>
      <c r="F9" s="31"/>
      <c r="G9" s="135"/>
      <c r="H9" s="141"/>
      <c r="I9" s="5"/>
      <c r="J9" s="144"/>
      <c r="K9" s="131"/>
    </row>
    <row r="10" spans="1:13" s="3" customFormat="1">
      <c r="A10" s="48" t="s">
        <v>158</v>
      </c>
      <c r="B10" s="6" t="s">
        <v>263</v>
      </c>
      <c r="C10" s="5" t="s">
        <v>28</v>
      </c>
      <c r="D10" s="19"/>
      <c r="E10" s="19"/>
      <c r="F10" s="5"/>
      <c r="G10" s="130"/>
      <c r="H10" s="141"/>
      <c r="I10" s="5"/>
      <c r="J10" s="144"/>
      <c r="K10" s="131"/>
    </row>
    <row r="11" spans="1:13" s="3" customFormat="1" ht="25.5">
      <c r="A11" s="48" t="s">
        <v>307</v>
      </c>
      <c r="B11" s="6" t="s">
        <v>297</v>
      </c>
      <c r="C11" s="19"/>
      <c r="D11" s="5" t="s">
        <v>28</v>
      </c>
      <c r="E11" s="19"/>
      <c r="F11" s="5"/>
      <c r="G11" s="135">
        <f>F11*5</f>
        <v>0</v>
      </c>
      <c r="H11" s="141"/>
      <c r="I11" s="5"/>
      <c r="J11" s="144"/>
      <c r="K11" s="131"/>
    </row>
    <row r="12" spans="1:13" s="17" customFormat="1" ht="26.1" customHeight="1">
      <c r="A12" s="9" t="s">
        <v>308</v>
      </c>
      <c r="B12" s="28" t="s">
        <v>133</v>
      </c>
      <c r="C12" s="32"/>
      <c r="D12" s="32"/>
      <c r="E12" s="32"/>
      <c r="F12" s="32"/>
      <c r="G12" s="32"/>
      <c r="H12" s="139"/>
      <c r="I12" s="32"/>
      <c r="J12" s="143"/>
      <c r="K12" s="37"/>
    </row>
    <row r="13" spans="1:13" s="17" customFormat="1" ht="25.5">
      <c r="A13" s="82" t="s">
        <v>159</v>
      </c>
      <c r="B13" s="6" t="s">
        <v>299</v>
      </c>
      <c r="C13" s="19"/>
      <c r="D13" s="5" t="s">
        <v>28</v>
      </c>
      <c r="E13" s="5" t="s">
        <v>28</v>
      </c>
      <c r="F13" s="5"/>
      <c r="G13" s="135">
        <f>F13*5</f>
        <v>0</v>
      </c>
      <c r="H13" s="141"/>
      <c r="I13" s="5"/>
      <c r="J13" s="145"/>
      <c r="K13" s="52"/>
    </row>
    <row r="14" spans="1:13" s="17" customFormat="1" ht="25.5">
      <c r="A14" s="82" t="s">
        <v>160</v>
      </c>
      <c r="B14" s="1" t="s">
        <v>300</v>
      </c>
      <c r="C14" s="30"/>
      <c r="D14" s="33" t="s">
        <v>28</v>
      </c>
      <c r="E14" s="33" t="s">
        <v>28</v>
      </c>
      <c r="F14" s="31"/>
      <c r="G14" s="135">
        <f>F14*5</f>
        <v>0</v>
      </c>
      <c r="H14" s="142"/>
      <c r="I14" s="31"/>
      <c r="J14" s="146"/>
      <c r="K14" s="52"/>
    </row>
    <row r="15" spans="1:13" s="17" customFormat="1" ht="25.5">
      <c r="A15" s="82" t="s">
        <v>161</v>
      </c>
      <c r="B15" s="6" t="s">
        <v>293</v>
      </c>
      <c r="C15" s="5" t="s">
        <v>28</v>
      </c>
      <c r="D15" s="19"/>
      <c r="E15" s="5" t="s">
        <v>28</v>
      </c>
      <c r="F15" s="19"/>
      <c r="G15" s="134"/>
      <c r="H15" s="141"/>
      <c r="I15" s="5"/>
      <c r="J15" s="145"/>
      <c r="K15" s="52"/>
    </row>
    <row r="16" spans="1:13" s="17" customFormat="1" ht="38.25">
      <c r="A16" s="82" t="s">
        <v>309</v>
      </c>
      <c r="B16" s="6" t="s">
        <v>298</v>
      </c>
      <c r="C16" s="30"/>
      <c r="D16" s="31" t="s">
        <v>28</v>
      </c>
      <c r="E16" s="30"/>
      <c r="F16" s="31"/>
      <c r="G16" s="135">
        <f>F16*5</f>
        <v>0</v>
      </c>
      <c r="H16" s="142"/>
      <c r="I16" s="31"/>
      <c r="J16" s="147"/>
      <c r="K16" s="131"/>
    </row>
    <row r="17" spans="1:11" s="3" customFormat="1" ht="30" customHeight="1">
      <c r="A17" s="49" t="s">
        <v>162</v>
      </c>
      <c r="B17" s="28" t="s">
        <v>123</v>
      </c>
      <c r="C17" s="32"/>
      <c r="D17" s="32"/>
      <c r="E17" s="32"/>
      <c r="F17" s="32"/>
      <c r="G17" s="32"/>
      <c r="H17" s="139"/>
      <c r="I17" s="32"/>
      <c r="J17" s="143"/>
      <c r="K17" s="37"/>
    </row>
    <row r="18" spans="1:11" s="3" customFormat="1" ht="30" customHeight="1">
      <c r="A18" s="48" t="s">
        <v>163</v>
      </c>
      <c r="B18" s="128" t="s">
        <v>301</v>
      </c>
      <c r="C18" s="5" t="s">
        <v>28</v>
      </c>
      <c r="D18" s="19"/>
      <c r="E18" s="19"/>
      <c r="F18" s="19"/>
      <c r="G18" s="134"/>
      <c r="H18" s="148"/>
      <c r="I18" s="132"/>
      <c r="J18" s="140"/>
      <c r="K18" s="52"/>
    </row>
    <row r="19" spans="1:11" s="3" customFormat="1" ht="19.5" customHeight="1">
      <c r="A19" s="48" t="s">
        <v>164</v>
      </c>
      <c r="B19" s="6" t="s">
        <v>131</v>
      </c>
      <c r="C19" s="5" t="s">
        <v>28</v>
      </c>
      <c r="D19" s="19"/>
      <c r="E19" s="19"/>
      <c r="F19" s="19"/>
      <c r="G19" s="134"/>
      <c r="H19" s="141"/>
      <c r="I19" s="5"/>
      <c r="J19" s="144"/>
      <c r="K19" s="131"/>
    </row>
    <row r="20" spans="1:11" s="3" customFormat="1" ht="25.5">
      <c r="A20" s="48" t="s">
        <v>165</v>
      </c>
      <c r="B20" s="6" t="s">
        <v>302</v>
      </c>
      <c r="C20" s="19"/>
      <c r="D20" s="5" t="s">
        <v>28</v>
      </c>
      <c r="E20" s="5" t="s">
        <v>28</v>
      </c>
      <c r="F20" s="5"/>
      <c r="G20" s="135">
        <f>F20*5</f>
        <v>0</v>
      </c>
      <c r="H20" s="141"/>
      <c r="I20" s="5"/>
      <c r="J20" s="144"/>
      <c r="K20" s="131"/>
    </row>
    <row r="21" spans="1:11" s="3" customFormat="1" ht="25.5">
      <c r="A21" s="48" t="s">
        <v>166</v>
      </c>
      <c r="B21" s="6" t="s">
        <v>303</v>
      </c>
      <c r="C21" s="19"/>
      <c r="D21" s="5" t="s">
        <v>28</v>
      </c>
      <c r="E21" s="5" t="s">
        <v>28</v>
      </c>
      <c r="F21" s="5"/>
      <c r="G21" s="135">
        <f>F21*5</f>
        <v>0</v>
      </c>
      <c r="H21" s="141"/>
      <c r="I21" s="5"/>
      <c r="J21" s="144"/>
      <c r="K21" s="131"/>
    </row>
    <row r="22" spans="1:11" s="3" customFormat="1" ht="25.5">
      <c r="A22" s="48" t="s">
        <v>310</v>
      </c>
      <c r="B22" s="6" t="s">
        <v>304</v>
      </c>
      <c r="C22" s="19"/>
      <c r="D22" s="5" t="s">
        <v>28</v>
      </c>
      <c r="E22" s="5" t="s">
        <v>28</v>
      </c>
      <c r="F22" s="5"/>
      <c r="G22" s="135">
        <f>F22*5</f>
        <v>0</v>
      </c>
      <c r="H22" s="141"/>
      <c r="I22" s="5"/>
      <c r="J22" s="144"/>
      <c r="K22" s="131"/>
    </row>
    <row r="23" spans="1:11" s="3" customFormat="1" ht="26.25" thickBot="1">
      <c r="A23" s="48" t="s">
        <v>311</v>
      </c>
      <c r="B23" s="6" t="s">
        <v>305</v>
      </c>
      <c r="C23" s="19"/>
      <c r="D23" s="5" t="s">
        <v>28</v>
      </c>
      <c r="E23" s="5" t="s">
        <v>28</v>
      </c>
      <c r="F23" s="5"/>
      <c r="G23" s="135">
        <f>F23*5</f>
        <v>0</v>
      </c>
      <c r="H23" s="189"/>
      <c r="I23" s="161"/>
      <c r="J23" s="338"/>
      <c r="K23" s="131"/>
    </row>
    <row r="24" spans="1:11" s="23" customFormat="1" ht="32.25" customHeight="1">
      <c r="A24" s="48"/>
      <c r="B24" s="46" t="s">
        <v>71</v>
      </c>
      <c r="C24" s="47"/>
      <c r="D24" s="47"/>
      <c r="E24" s="47"/>
      <c r="F24" s="47"/>
      <c r="G24" s="331">
        <f>SUM(G6:G23)</f>
        <v>0</v>
      </c>
      <c r="H24" s="336"/>
      <c r="I24" s="336"/>
      <c r="J24" s="337" t="s">
        <v>454</v>
      </c>
      <c r="K24" s="335">
        <f>SUM(K6:K23)</f>
        <v>0</v>
      </c>
    </row>
    <row r="228" spans="1:1">
      <c r="A228" s="51"/>
    </row>
    <row r="229" spans="1:1">
      <c r="A229" s="51"/>
    </row>
    <row r="230" spans="1:1">
      <c r="A230" s="51"/>
    </row>
    <row r="231" spans="1:1">
      <c r="A231" s="51"/>
    </row>
    <row r="232" spans="1:1">
      <c r="A232" s="51"/>
    </row>
    <row r="233" spans="1:1">
      <c r="A233" s="51"/>
    </row>
    <row r="234" spans="1:1">
      <c r="A234" s="51"/>
    </row>
    <row r="235" spans="1:1">
      <c r="A235" s="51"/>
    </row>
    <row r="236" spans="1:1">
      <c r="A236" s="51"/>
    </row>
  </sheetData>
  <mergeCells count="1">
    <mergeCell ref="H2:J2"/>
  </mergeCells>
  <phoneticPr fontId="6" type="noConversion"/>
  <pageMargins left="0.75" right="0.65" top="1" bottom="1" header="0.5" footer="0.5"/>
  <pageSetup paperSize="9" scale="89" orientation="portrait" r:id="rId1"/>
  <headerFooter alignWithMargins="0">
    <oddHeader>&amp;R2012-04-11</oddHeader>
    <oddFooter>&amp;R&amp;P (&amp;N)</oddFooter>
  </headerFooter>
  <rowBreaks count="5" manualBreakCount="5">
    <brk id="64" max="16383" man="1"/>
    <brk id="88" max="16383" man="1"/>
    <brk id="115" max="16383" man="1"/>
    <brk id="155" max="16383" man="1"/>
    <brk id="188" max="16383" man="1"/>
  </rowBreaks>
  <colBreaks count="1" manualBreakCount="1">
    <brk id="3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3" zoomScale="80" zoomScaleNormal="80" workbookViewId="0">
      <selection activeCell="K40" sqref="K40"/>
    </sheetView>
  </sheetViews>
  <sheetFormatPr defaultRowHeight="12.75"/>
  <cols>
    <col min="2" max="2" width="58.28515625" bestFit="1" customWidth="1"/>
    <col min="4" max="4" width="12.28515625" customWidth="1"/>
    <col min="5" max="5" width="12.85546875" customWidth="1"/>
    <col min="6" max="6" width="13" customWidth="1"/>
    <col min="10" max="10" width="32.7109375" customWidth="1"/>
    <col min="11" max="11" width="18.5703125" customWidth="1"/>
  </cols>
  <sheetData>
    <row r="1" spans="1:12" ht="15.75">
      <c r="A1" s="83" t="s">
        <v>327</v>
      </c>
    </row>
    <row r="2" spans="1:12" ht="15.75">
      <c r="A2" s="84"/>
    </row>
    <row r="3" spans="1:12">
      <c r="A3" s="85" t="s">
        <v>312</v>
      </c>
    </row>
    <row r="4" spans="1:12">
      <c r="A4" s="85"/>
    </row>
    <row r="5" spans="1:12">
      <c r="A5" s="86" t="s">
        <v>313</v>
      </c>
      <c r="C5" s="87" t="s">
        <v>314</v>
      </c>
    </row>
    <row r="6" spans="1:12" ht="13.5" thickBot="1">
      <c r="A6" s="88"/>
    </row>
    <row r="7" spans="1:12" s="92" customFormat="1" ht="40.5" customHeight="1" thickBot="1">
      <c r="A7" s="195" t="s">
        <v>315</v>
      </c>
      <c r="B7" s="89" t="s">
        <v>316</v>
      </c>
      <c r="C7" s="90" t="s">
        <v>29</v>
      </c>
      <c r="D7" s="9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320</v>
      </c>
      <c r="J7" s="363" t="s">
        <v>321</v>
      </c>
      <c r="K7" s="364"/>
      <c r="L7" s="150"/>
    </row>
    <row r="8" spans="1:12" s="92" customFormat="1">
      <c r="A8" s="196">
        <v>1</v>
      </c>
      <c r="B8" s="199" t="s">
        <v>432</v>
      </c>
      <c r="C8" s="93" t="s">
        <v>140</v>
      </c>
      <c r="D8" s="95">
        <v>1</v>
      </c>
      <c r="E8" s="269"/>
      <c r="F8" s="191">
        <f>D8*E8</f>
        <v>0</v>
      </c>
      <c r="G8" s="269"/>
      <c r="H8" s="269"/>
      <c r="I8" s="271"/>
      <c r="J8" s="274"/>
      <c r="K8" s="275"/>
      <c r="L8" s="150"/>
    </row>
    <row r="9" spans="1:12" s="92" customFormat="1">
      <c r="A9" s="196">
        <v>2</v>
      </c>
      <c r="B9" s="121" t="s">
        <v>433</v>
      </c>
      <c r="C9" s="96" t="s">
        <v>140</v>
      </c>
      <c r="D9" s="97">
        <v>1</v>
      </c>
      <c r="E9" s="270"/>
      <c r="F9" s="191">
        <f>D9*E9</f>
        <v>0</v>
      </c>
      <c r="G9" s="270"/>
      <c r="H9" s="270"/>
      <c r="I9" s="272"/>
      <c r="J9" s="276"/>
      <c r="K9" s="275"/>
      <c r="L9" s="150"/>
    </row>
    <row r="10" spans="1:12" s="92" customFormat="1">
      <c r="A10" s="196">
        <v>3</v>
      </c>
      <c r="B10" s="121" t="s">
        <v>322</v>
      </c>
      <c r="C10" s="93" t="s">
        <v>144</v>
      </c>
      <c r="D10" s="97">
        <v>1</v>
      </c>
      <c r="E10" s="270"/>
      <c r="F10" s="191">
        <f>D10*E10</f>
        <v>0</v>
      </c>
      <c r="G10" s="270"/>
      <c r="H10" s="270"/>
      <c r="I10" s="272"/>
      <c r="J10" s="276"/>
      <c r="K10" s="275"/>
      <c r="L10" s="150"/>
    </row>
    <row r="11" spans="1:12" s="92" customFormat="1">
      <c r="A11" s="196">
        <v>4</v>
      </c>
      <c r="B11" s="120" t="s">
        <v>323</v>
      </c>
      <c r="C11" s="93" t="s">
        <v>149</v>
      </c>
      <c r="D11" s="97">
        <v>1</v>
      </c>
      <c r="E11" s="273"/>
      <c r="F11" s="191">
        <f>D11*E11</f>
        <v>0</v>
      </c>
      <c r="G11" s="273"/>
      <c r="H11" s="273"/>
      <c r="I11" s="272"/>
      <c r="J11" s="276"/>
      <c r="K11" s="275"/>
      <c r="L11" s="150"/>
    </row>
    <row r="12" spans="1:12" s="92" customFormat="1">
      <c r="A12" s="197"/>
      <c r="B12" s="200"/>
      <c r="C12" s="99"/>
      <c r="D12" s="99"/>
      <c r="E12" s="99"/>
      <c r="F12" s="100"/>
      <c r="G12" s="100"/>
      <c r="H12" s="100"/>
      <c r="I12" s="151"/>
      <c r="J12" s="159"/>
      <c r="K12" s="160"/>
      <c r="L12" s="150"/>
    </row>
    <row r="13" spans="1:12" s="92" customFormat="1">
      <c r="A13" s="196"/>
      <c r="B13" s="200" t="s">
        <v>324</v>
      </c>
      <c r="C13" s="99"/>
      <c r="D13" s="99"/>
      <c r="E13" s="99"/>
      <c r="F13" s="100"/>
      <c r="G13" s="100"/>
      <c r="H13" s="100"/>
      <c r="I13" s="151"/>
      <c r="J13" s="159"/>
      <c r="K13" s="160"/>
      <c r="L13" s="150"/>
    </row>
    <row r="14" spans="1:12" s="92" customFormat="1">
      <c r="A14" s="196"/>
      <c r="B14" s="200"/>
      <c r="C14" s="99"/>
      <c r="D14" s="99"/>
      <c r="E14" s="99"/>
      <c r="F14" s="100"/>
      <c r="G14" s="100"/>
      <c r="H14" s="100"/>
      <c r="I14" s="151"/>
      <c r="J14" s="159"/>
      <c r="K14" s="160"/>
      <c r="L14" s="150"/>
    </row>
    <row r="15" spans="1:12" s="92" customFormat="1" ht="13.5" thickBot="1">
      <c r="A15" s="198"/>
      <c r="B15" s="201" t="s">
        <v>325</v>
      </c>
      <c r="C15" s="202"/>
      <c r="D15" s="203"/>
      <c r="E15" s="203"/>
      <c r="F15" s="204">
        <f>SUM(F8:F14)</f>
        <v>0</v>
      </c>
      <c r="G15" s="205"/>
      <c r="H15" s="207"/>
      <c r="I15" s="208"/>
      <c r="J15" s="209"/>
      <c r="K15" s="206"/>
    </row>
    <row r="16" spans="1:12" s="105" customFormat="1">
      <c r="A16" s="102"/>
      <c r="B16" s="103"/>
      <c r="C16" s="103"/>
      <c r="D16" s="152"/>
      <c r="E16" s="153"/>
      <c r="F16" s="154"/>
      <c r="G16" s="154"/>
    </row>
    <row r="17" spans="1:11" s="105" customFormat="1" ht="13.5" thickBot="1">
      <c r="A17" s="102"/>
      <c r="B17" s="106"/>
      <c r="C17" s="107"/>
      <c r="D17" s="108"/>
      <c r="E17" s="104"/>
      <c r="F17" s="103"/>
      <c r="G17" s="103"/>
      <c r="H17" s="152"/>
      <c r="I17" s="153"/>
      <c r="J17" s="154"/>
      <c r="K17" s="154"/>
    </row>
    <row r="18" spans="1:11" s="105" customFormat="1" ht="16.5" thickBot="1">
      <c r="A18" s="102"/>
      <c r="B18" s="106"/>
      <c r="C18" s="107"/>
      <c r="D18" s="108"/>
      <c r="E18" s="104"/>
      <c r="F18" s="103"/>
      <c r="G18" s="103"/>
      <c r="H18" s="367" t="s">
        <v>445</v>
      </c>
      <c r="I18" s="368"/>
      <c r="J18" s="369"/>
    </row>
    <row r="19" spans="1:11" s="2" customFormat="1" ht="22.5">
      <c r="A19" s="372" t="s">
        <v>326</v>
      </c>
      <c r="B19" s="372"/>
      <c r="C19" s="353" t="s">
        <v>29</v>
      </c>
      <c r="D19" s="354"/>
      <c r="E19" s="354"/>
      <c r="F19" s="354"/>
      <c r="G19" s="355"/>
      <c r="H19" s="365" t="s">
        <v>23</v>
      </c>
      <c r="I19" s="366"/>
      <c r="J19" s="284" t="s">
        <v>453</v>
      </c>
      <c r="K19" s="277" t="s">
        <v>443</v>
      </c>
    </row>
    <row r="20" spans="1:11" s="2" customFormat="1" ht="15.75">
      <c r="A20" s="112"/>
      <c r="B20" s="81" t="s">
        <v>22</v>
      </c>
      <c r="C20" s="113" t="s">
        <v>24</v>
      </c>
      <c r="D20" s="113" t="s">
        <v>25</v>
      </c>
      <c r="E20" s="113" t="s">
        <v>40</v>
      </c>
      <c r="F20" s="113" t="s">
        <v>73</v>
      </c>
      <c r="G20" s="113" t="s">
        <v>78</v>
      </c>
      <c r="H20" s="174" t="s">
        <v>26</v>
      </c>
      <c r="I20" s="175" t="s">
        <v>27</v>
      </c>
      <c r="J20" s="176"/>
      <c r="K20" s="278"/>
    </row>
    <row r="21" spans="1:11" s="3" customFormat="1" ht="15">
      <c r="A21" s="50" t="s">
        <v>139</v>
      </c>
      <c r="B21" s="109" t="s">
        <v>44</v>
      </c>
      <c r="C21" s="110"/>
      <c r="D21" s="111"/>
      <c r="E21" s="111"/>
      <c r="F21" s="111"/>
      <c r="G21" s="111"/>
      <c r="H21" s="162"/>
      <c r="I21" s="156"/>
      <c r="J21" s="163"/>
      <c r="K21" s="279"/>
    </row>
    <row r="22" spans="1:11" s="3" customFormat="1" ht="25.5">
      <c r="A22" s="48" t="s">
        <v>140</v>
      </c>
      <c r="B22" s="55" t="s">
        <v>342</v>
      </c>
      <c r="C22" s="19"/>
      <c r="D22" s="5" t="s">
        <v>28</v>
      </c>
      <c r="E22" s="5" t="s">
        <v>28</v>
      </c>
      <c r="F22" s="29"/>
      <c r="G22" s="29"/>
      <c r="H22" s="164"/>
      <c r="I22" s="157"/>
      <c r="J22" s="165"/>
      <c r="K22" s="280"/>
    </row>
    <row r="23" spans="1:11" s="3" customFormat="1" ht="23.25" customHeight="1">
      <c r="A23" s="48" t="s">
        <v>141</v>
      </c>
      <c r="B23" s="20" t="s">
        <v>337</v>
      </c>
      <c r="C23" s="19"/>
      <c r="D23" s="5" t="s">
        <v>28</v>
      </c>
      <c r="E23" s="5" t="s">
        <v>28</v>
      </c>
      <c r="F23" s="5"/>
      <c r="G23" s="5"/>
      <c r="H23" s="166"/>
      <c r="I23" s="155"/>
      <c r="J23" s="167"/>
      <c r="K23" s="280"/>
    </row>
    <row r="24" spans="1:11" s="3" customFormat="1" ht="25.5">
      <c r="A24" s="48" t="s">
        <v>142</v>
      </c>
      <c r="B24" s="20" t="s">
        <v>338</v>
      </c>
      <c r="C24" s="19"/>
      <c r="D24" s="5" t="s">
        <v>28</v>
      </c>
      <c r="E24" s="5" t="s">
        <v>28</v>
      </c>
      <c r="F24" s="5"/>
      <c r="G24" s="5"/>
      <c r="H24" s="166"/>
      <c r="I24" s="155"/>
      <c r="J24" s="167"/>
      <c r="K24" s="52"/>
    </row>
    <row r="25" spans="1:11" s="3" customFormat="1">
      <c r="A25" s="48" t="s">
        <v>143</v>
      </c>
      <c r="B25" s="6" t="s">
        <v>20</v>
      </c>
      <c r="C25" s="5" t="s">
        <v>28</v>
      </c>
      <c r="D25" s="19"/>
      <c r="E25" s="19"/>
      <c r="F25" s="19"/>
      <c r="G25" s="19"/>
      <c r="H25" s="166"/>
      <c r="I25" s="155"/>
      <c r="J25" s="167"/>
      <c r="K25" s="131"/>
    </row>
    <row r="26" spans="1:11" s="3" customFormat="1" ht="15">
      <c r="A26" s="50" t="s">
        <v>144</v>
      </c>
      <c r="B26" s="34" t="s">
        <v>45</v>
      </c>
      <c r="C26" s="35"/>
      <c r="D26" s="36"/>
      <c r="E26" s="36"/>
      <c r="F26" s="36"/>
      <c r="G26" s="36"/>
      <c r="H26" s="168"/>
      <c r="I26" s="158"/>
      <c r="J26" s="169"/>
      <c r="K26" s="281"/>
    </row>
    <row r="27" spans="1:11" s="3" customFormat="1" ht="25.5">
      <c r="A27" s="48" t="s">
        <v>145</v>
      </c>
      <c r="B27" s="55" t="s">
        <v>342</v>
      </c>
      <c r="C27" s="19"/>
      <c r="D27" s="5" t="s">
        <v>28</v>
      </c>
      <c r="E27" s="5" t="s">
        <v>28</v>
      </c>
      <c r="F27" s="5"/>
      <c r="G27" s="5"/>
      <c r="H27" s="166"/>
      <c r="I27" s="155"/>
      <c r="J27" s="167"/>
      <c r="K27" s="282"/>
    </row>
    <row r="28" spans="1:11" s="3" customFormat="1" ht="25.5">
      <c r="A28" s="48" t="s">
        <v>146</v>
      </c>
      <c r="B28" s="20" t="s">
        <v>337</v>
      </c>
      <c r="C28" s="19"/>
      <c r="D28" s="5" t="s">
        <v>28</v>
      </c>
      <c r="E28" s="5" t="s">
        <v>28</v>
      </c>
      <c r="F28" s="5"/>
      <c r="G28" s="5"/>
      <c r="H28" s="166"/>
      <c r="I28" s="155"/>
      <c r="J28" s="167"/>
      <c r="K28" s="282"/>
    </row>
    <row r="29" spans="1:11" s="3" customFormat="1" ht="25.5">
      <c r="A29" s="48" t="s">
        <v>147</v>
      </c>
      <c r="B29" s="20" t="s">
        <v>338</v>
      </c>
      <c r="C29" s="19"/>
      <c r="D29" s="5" t="s">
        <v>28</v>
      </c>
      <c r="E29" s="5" t="s">
        <v>28</v>
      </c>
      <c r="F29" s="5"/>
      <c r="G29" s="5"/>
      <c r="H29" s="166"/>
      <c r="I29" s="155"/>
      <c r="J29" s="167"/>
      <c r="K29" s="282"/>
    </row>
    <row r="30" spans="1:11" s="3" customFormat="1">
      <c r="A30" s="48" t="s">
        <v>148</v>
      </c>
      <c r="B30" s="6" t="s">
        <v>20</v>
      </c>
      <c r="C30" s="5" t="s">
        <v>28</v>
      </c>
      <c r="D30" s="19"/>
      <c r="E30" s="19"/>
      <c r="F30" s="19"/>
      <c r="G30" s="19"/>
      <c r="H30" s="166"/>
      <c r="I30" s="155"/>
      <c r="J30" s="167"/>
      <c r="K30" s="282"/>
    </row>
    <row r="31" spans="1:11" s="3" customFormat="1" ht="15">
      <c r="A31" s="50" t="s">
        <v>149</v>
      </c>
      <c r="B31" s="34" t="s">
        <v>46</v>
      </c>
      <c r="C31" s="35"/>
      <c r="D31" s="36"/>
      <c r="E31" s="36"/>
      <c r="F31" s="36"/>
      <c r="G31" s="36"/>
      <c r="H31" s="168"/>
      <c r="I31" s="158"/>
      <c r="J31" s="169"/>
      <c r="K31" s="279"/>
    </row>
    <row r="32" spans="1:11" s="3" customFormat="1" ht="25.5">
      <c r="A32" s="53" t="s">
        <v>150</v>
      </c>
      <c r="B32" s="55" t="s">
        <v>343</v>
      </c>
      <c r="C32" s="19"/>
      <c r="D32" s="5" t="s">
        <v>28</v>
      </c>
      <c r="E32" s="5" t="s">
        <v>28</v>
      </c>
      <c r="F32" s="5"/>
      <c r="G32" s="5"/>
      <c r="H32" s="166"/>
      <c r="I32" s="155"/>
      <c r="J32" s="167"/>
      <c r="K32" s="52"/>
    </row>
    <row r="33" spans="1:11" s="3" customFormat="1" ht="25.5">
      <c r="A33" s="53" t="s">
        <v>151</v>
      </c>
      <c r="B33" s="20" t="s">
        <v>344</v>
      </c>
      <c r="C33" s="19"/>
      <c r="D33" s="5" t="s">
        <v>28</v>
      </c>
      <c r="E33" s="5" t="s">
        <v>28</v>
      </c>
      <c r="F33" s="5"/>
      <c r="G33" s="5"/>
      <c r="H33" s="166"/>
      <c r="I33" s="155"/>
      <c r="J33" s="167"/>
      <c r="K33" s="283"/>
    </row>
    <row r="34" spans="1:11" s="3" customFormat="1">
      <c r="A34" s="53" t="s">
        <v>152</v>
      </c>
      <c r="B34" s="6" t="s">
        <v>20</v>
      </c>
      <c r="C34" s="5" t="s">
        <v>28</v>
      </c>
      <c r="D34" s="19"/>
      <c r="E34" s="19"/>
      <c r="F34" s="19"/>
      <c r="G34" s="19"/>
      <c r="H34" s="166"/>
      <c r="I34" s="155"/>
      <c r="J34" s="167"/>
      <c r="K34" s="52"/>
    </row>
    <row r="35" spans="1:11" s="3" customFormat="1" ht="15">
      <c r="A35" s="50" t="s">
        <v>153</v>
      </c>
      <c r="B35" s="34" t="s">
        <v>30</v>
      </c>
      <c r="C35" s="35"/>
      <c r="D35" s="36"/>
      <c r="E35" s="36"/>
      <c r="F35" s="36"/>
      <c r="G35" s="36"/>
      <c r="H35" s="168"/>
      <c r="I35" s="158"/>
      <c r="J35" s="169"/>
      <c r="K35" s="279"/>
    </row>
    <row r="36" spans="1:11" s="3" customFormat="1" ht="39" thickBot="1">
      <c r="A36" s="54" t="s">
        <v>154</v>
      </c>
      <c r="B36" s="11" t="s">
        <v>341</v>
      </c>
      <c r="C36" s="19"/>
      <c r="D36" s="5" t="s">
        <v>28</v>
      </c>
      <c r="E36" s="5" t="s">
        <v>28</v>
      </c>
      <c r="F36" s="5"/>
      <c r="G36" s="5"/>
      <c r="H36" s="170"/>
      <c r="I36" s="171"/>
      <c r="J36" s="172"/>
      <c r="K36" s="52"/>
    </row>
    <row r="37" spans="1:11">
      <c r="B37" s="356" t="s">
        <v>446</v>
      </c>
      <c r="C37" s="357"/>
      <c r="D37" s="357"/>
      <c r="E37" s="357"/>
      <c r="F37" s="358"/>
      <c r="G37" s="5">
        <f>SUM(G22:G36)</f>
        <v>0</v>
      </c>
      <c r="H37" s="370" t="s">
        <v>447</v>
      </c>
      <c r="I37" s="371"/>
      <c r="J37" s="371"/>
      <c r="K37" s="29">
        <f>SUM(K22:K36)</f>
        <v>0</v>
      </c>
    </row>
    <row r="38" spans="1:11" ht="15">
      <c r="B38" s="356" t="s">
        <v>448</v>
      </c>
      <c r="C38" s="357"/>
      <c r="D38" s="357"/>
      <c r="E38" s="357"/>
      <c r="F38" s="358"/>
      <c r="G38" s="5">
        <f ca="1">'Trauma generella krav'!G24</f>
        <v>0</v>
      </c>
      <c r="H38" s="356" t="s">
        <v>449</v>
      </c>
      <c r="I38" s="357"/>
      <c r="J38" s="357"/>
      <c r="K38" s="132">
        <f ca="1">'Trauma generella krav'!K24</f>
        <v>0</v>
      </c>
    </row>
    <row r="39" spans="1:11" ht="13.5" thickBot="1">
      <c r="B39" s="356" t="s">
        <v>450</v>
      </c>
      <c r="C39" s="357"/>
      <c r="D39" s="357"/>
      <c r="E39" s="357"/>
      <c r="F39" s="358"/>
      <c r="G39" s="5">
        <f>G37+G38</f>
        <v>0</v>
      </c>
      <c r="H39" s="356" t="s">
        <v>451</v>
      </c>
      <c r="I39" s="357"/>
      <c r="J39" s="358"/>
      <c r="K39" s="5">
        <f>SUM(K37:K38)</f>
        <v>0</v>
      </c>
    </row>
    <row r="40" spans="1:11" ht="70.150000000000006" customHeight="1" thickBot="1">
      <c r="B40" s="359"/>
      <c r="C40" s="359"/>
      <c r="D40" s="359"/>
      <c r="E40" s="359"/>
      <c r="F40" s="359"/>
      <c r="G40" s="327"/>
      <c r="H40" s="360" t="s">
        <v>452</v>
      </c>
      <c r="I40" s="361"/>
      <c r="J40" s="362"/>
      <c r="K40" s="178" t="e">
        <f>F15*(1+(($G$39-K39)/$G$39)*1.5)</f>
        <v>#DIV/0!</v>
      </c>
    </row>
  </sheetData>
  <mergeCells count="13">
    <mergeCell ref="H37:J37"/>
    <mergeCell ref="H38:J38"/>
    <mergeCell ref="A19:B19"/>
    <mergeCell ref="C19:G19"/>
    <mergeCell ref="B39:F39"/>
    <mergeCell ref="H39:J39"/>
    <mergeCell ref="B40:F40"/>
    <mergeCell ref="H40:J40"/>
    <mergeCell ref="J7:K7"/>
    <mergeCell ref="H19:I19"/>
    <mergeCell ref="B37:F37"/>
    <mergeCell ref="B38:F38"/>
    <mergeCell ref="H18:J18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7"/>
  <sheetViews>
    <sheetView topLeftCell="A3" zoomScale="80" zoomScaleNormal="80" workbookViewId="0">
      <selection activeCell="E9" sqref="E9"/>
    </sheetView>
  </sheetViews>
  <sheetFormatPr defaultRowHeight="12.75"/>
  <cols>
    <col min="2" max="2" width="78.28515625" customWidth="1"/>
    <col min="6" max="6" width="9.28515625" customWidth="1"/>
    <col min="9" max="9" width="13.28515625" customWidth="1"/>
    <col min="10" max="10" width="33" customWidth="1"/>
    <col min="11" max="11" width="21.28515625" customWidth="1"/>
  </cols>
  <sheetData>
    <row r="1" spans="1:11" ht="15.75">
      <c r="A1" s="83" t="s">
        <v>332</v>
      </c>
    </row>
    <row r="2" spans="1:11" ht="15.75">
      <c r="A2" s="84"/>
    </row>
    <row r="3" spans="1:11">
      <c r="A3" s="85" t="s">
        <v>312</v>
      </c>
    </row>
    <row r="4" spans="1:11">
      <c r="A4" s="85"/>
    </row>
    <row r="5" spans="1:11">
      <c r="A5" s="86" t="s">
        <v>313</v>
      </c>
      <c r="C5" s="87" t="s">
        <v>314</v>
      </c>
    </row>
    <row r="6" spans="1:11" ht="13.5" thickBot="1">
      <c r="A6" s="88"/>
    </row>
    <row r="7" spans="1:11" s="92" customFormat="1" ht="51.75" thickBot="1">
      <c r="A7" s="210" t="s">
        <v>315</v>
      </c>
      <c r="B7" s="89" t="s">
        <v>316</v>
      </c>
      <c r="C7" s="90" t="s">
        <v>29</v>
      </c>
      <c r="D7" s="18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214">
        <v>1</v>
      </c>
      <c r="B8" s="199" t="s">
        <v>430</v>
      </c>
      <c r="C8" s="96" t="s">
        <v>125</v>
      </c>
      <c r="D8" s="182">
        <v>1</v>
      </c>
      <c r="E8" s="269"/>
      <c r="F8" s="191">
        <f>D8*E8</f>
        <v>0</v>
      </c>
      <c r="G8" s="269"/>
      <c r="H8" s="269"/>
      <c r="I8" s="271"/>
      <c r="J8" s="373"/>
      <c r="K8" s="374"/>
    </row>
    <row r="9" spans="1:11" s="92" customFormat="1">
      <c r="A9" s="214">
        <v>2</v>
      </c>
      <c r="B9" s="121" t="s">
        <v>431</v>
      </c>
      <c r="C9" s="96" t="s">
        <v>125</v>
      </c>
      <c r="D9" s="183">
        <v>1</v>
      </c>
      <c r="E9" s="270"/>
      <c r="F9" s="191">
        <f>D9*E9</f>
        <v>0</v>
      </c>
      <c r="G9" s="270"/>
      <c r="H9" s="270"/>
      <c r="I9" s="272"/>
      <c r="J9" s="375"/>
      <c r="K9" s="376"/>
    </row>
    <row r="10" spans="1:11" s="92" customFormat="1">
      <c r="A10" s="214">
        <v>3</v>
      </c>
      <c r="B10" s="121" t="s">
        <v>328</v>
      </c>
      <c r="C10" s="93" t="s">
        <v>126</v>
      </c>
      <c r="D10" s="183">
        <v>1</v>
      </c>
      <c r="E10" s="270"/>
      <c r="F10" s="191">
        <f>D10*E10</f>
        <v>0</v>
      </c>
      <c r="G10" s="270"/>
      <c r="H10" s="270"/>
      <c r="I10" s="272"/>
      <c r="J10" s="375"/>
      <c r="K10" s="376"/>
    </row>
    <row r="11" spans="1:11" s="92" customFormat="1">
      <c r="A11" s="214"/>
      <c r="B11" s="211" t="s">
        <v>329</v>
      </c>
      <c r="C11" s="93"/>
      <c r="D11" s="183"/>
      <c r="E11" s="100"/>
      <c r="F11" s="100"/>
      <c r="G11" s="100"/>
      <c r="H11" s="100"/>
      <c r="I11" s="151"/>
      <c r="J11" s="379"/>
      <c r="K11" s="380"/>
    </row>
    <row r="12" spans="1:11" s="92" customFormat="1">
      <c r="A12" s="214">
        <v>4</v>
      </c>
      <c r="B12" s="200" t="s">
        <v>330</v>
      </c>
      <c r="C12" s="114" t="s">
        <v>180</v>
      </c>
      <c r="D12" s="183">
        <v>1</v>
      </c>
      <c r="E12" s="270"/>
      <c r="F12" s="191">
        <f>D12*E12</f>
        <v>0</v>
      </c>
      <c r="G12" s="270"/>
      <c r="H12" s="270"/>
      <c r="I12" s="272"/>
      <c r="J12" s="375"/>
      <c r="K12" s="376"/>
    </row>
    <row r="13" spans="1:11" s="92" customFormat="1">
      <c r="A13" s="214">
        <v>5</v>
      </c>
      <c r="B13" s="200" t="s">
        <v>331</v>
      </c>
      <c r="C13" s="96" t="s">
        <v>180</v>
      </c>
      <c r="D13" s="183">
        <v>1</v>
      </c>
      <c r="E13" s="270"/>
      <c r="F13" s="191">
        <f>D13*E13</f>
        <v>0</v>
      </c>
      <c r="G13" s="270"/>
      <c r="H13" s="270"/>
      <c r="I13" s="272"/>
      <c r="J13" s="375"/>
      <c r="K13" s="376"/>
    </row>
    <row r="14" spans="1:11" s="92" customFormat="1">
      <c r="A14" s="214"/>
      <c r="B14" s="200"/>
      <c r="C14" s="99"/>
      <c r="D14" s="183"/>
      <c r="E14" s="99"/>
      <c r="F14" s="99"/>
      <c r="G14" s="100"/>
      <c r="H14" s="100"/>
      <c r="I14" s="151"/>
      <c r="J14" s="379"/>
      <c r="K14" s="380"/>
    </row>
    <row r="15" spans="1:11" s="92" customFormat="1" ht="13.5" thickBot="1">
      <c r="A15" s="215"/>
      <c r="B15" s="201" t="s">
        <v>325</v>
      </c>
      <c r="C15" s="202"/>
      <c r="D15" s="212"/>
      <c r="E15" s="203"/>
      <c r="F15" s="204">
        <f>SUM(F8:F14)</f>
        <v>0</v>
      </c>
      <c r="G15" s="205"/>
      <c r="H15" s="207"/>
      <c r="I15" s="208"/>
      <c r="J15" s="377"/>
      <c r="K15" s="378"/>
    </row>
    <row r="16" spans="1:11" s="105" customFormat="1">
      <c r="A16" s="102"/>
      <c r="B16" s="103"/>
      <c r="C16" s="103"/>
      <c r="D16" s="103"/>
      <c r="E16" s="104"/>
    </row>
    <row r="17" spans="1:11" s="105" customFormat="1" ht="25.5" customHeight="1" thickBot="1">
      <c r="A17" s="102"/>
      <c r="B17" s="106"/>
      <c r="C17" s="107"/>
      <c r="D17" s="180"/>
      <c r="E17" s="104"/>
      <c r="F17" s="103"/>
      <c r="G17" s="103"/>
      <c r="H17" s="103"/>
      <c r="I17" s="104"/>
    </row>
    <row r="18" spans="1:11" s="105" customFormat="1" ht="30" customHeight="1" thickBot="1">
      <c r="A18" s="102"/>
      <c r="B18" s="106"/>
      <c r="C18" s="107"/>
      <c r="D18" s="108"/>
      <c r="E18" s="104"/>
      <c r="F18" s="103"/>
      <c r="G18" s="103"/>
      <c r="H18" s="367" t="s">
        <v>445</v>
      </c>
      <c r="I18" s="368"/>
      <c r="J18" s="369"/>
    </row>
    <row r="19" spans="1:11" s="2" customFormat="1" ht="25.5">
      <c r="A19" s="372" t="s">
        <v>326</v>
      </c>
      <c r="B19" s="372"/>
      <c r="C19" s="353" t="s">
        <v>29</v>
      </c>
      <c r="D19" s="354"/>
      <c r="E19" s="354"/>
      <c r="F19" s="354"/>
      <c r="G19" s="354"/>
      <c r="H19" s="381" t="s">
        <v>23</v>
      </c>
      <c r="I19" s="355"/>
      <c r="J19" s="144" t="s">
        <v>453</v>
      </c>
      <c r="K19" s="131" t="s">
        <v>443</v>
      </c>
    </row>
    <row r="20" spans="1:11" s="2" customFormat="1" ht="15.75">
      <c r="A20" s="112"/>
      <c r="B20" s="81" t="s">
        <v>22</v>
      </c>
      <c r="C20" s="113" t="s">
        <v>24</v>
      </c>
      <c r="D20" s="113" t="s">
        <v>25</v>
      </c>
      <c r="E20" s="113" t="s">
        <v>40</v>
      </c>
      <c r="F20" s="113" t="s">
        <v>73</v>
      </c>
      <c r="G20" s="184" t="s">
        <v>78</v>
      </c>
      <c r="H20" s="136" t="s">
        <v>26</v>
      </c>
      <c r="I20" s="113" t="s">
        <v>27</v>
      </c>
      <c r="J20" s="186"/>
      <c r="K20" s="185"/>
    </row>
    <row r="21" spans="1:11" s="3" customFormat="1" ht="15">
      <c r="A21" s="49" t="s">
        <v>76</v>
      </c>
      <c r="B21" s="28" t="s">
        <v>47</v>
      </c>
      <c r="C21" s="32"/>
      <c r="D21" s="32"/>
      <c r="E21" s="32"/>
      <c r="F21" s="32"/>
      <c r="G21" s="32"/>
      <c r="H21" s="139"/>
      <c r="I21" s="32"/>
      <c r="J21" s="143"/>
      <c r="K21" s="37"/>
    </row>
    <row r="22" spans="1:11" s="3" customFormat="1" ht="15">
      <c r="A22" s="50" t="s">
        <v>125</v>
      </c>
      <c r="B22" s="34" t="s">
        <v>44</v>
      </c>
      <c r="C22" s="35"/>
      <c r="D22" s="36"/>
      <c r="E22" s="36"/>
      <c r="F22" s="36"/>
      <c r="G22" s="36"/>
      <c r="H22" s="187"/>
      <c r="I22" s="36"/>
      <c r="J22" s="188"/>
      <c r="K22" s="39"/>
    </row>
    <row r="23" spans="1:11" s="3" customFormat="1" ht="25.5">
      <c r="A23" s="48" t="s">
        <v>167</v>
      </c>
      <c r="B23" s="55" t="s">
        <v>333</v>
      </c>
      <c r="C23" s="19"/>
      <c r="D23" s="5" t="s">
        <v>28</v>
      </c>
      <c r="E23" s="5" t="s">
        <v>28</v>
      </c>
      <c r="F23" s="5"/>
      <c r="G23" s="130"/>
      <c r="H23" s="141"/>
      <c r="I23" s="5"/>
      <c r="J23" s="145"/>
      <c r="K23" s="52"/>
    </row>
    <row r="24" spans="1:11" s="3" customFormat="1" ht="25.5">
      <c r="A24" s="48" t="s">
        <v>168</v>
      </c>
      <c r="B24" s="20" t="s">
        <v>334</v>
      </c>
      <c r="C24" s="19"/>
      <c r="D24" s="5" t="s">
        <v>28</v>
      </c>
      <c r="E24" s="5" t="s">
        <v>28</v>
      </c>
      <c r="F24" s="5"/>
      <c r="G24" s="130"/>
      <c r="H24" s="141"/>
      <c r="I24" s="5"/>
      <c r="J24" s="145"/>
      <c r="K24" s="52"/>
    </row>
    <row r="25" spans="1:11" s="3" customFormat="1" ht="25.5">
      <c r="A25" s="48" t="s">
        <v>169</v>
      </c>
      <c r="B25" s="20" t="s">
        <v>335</v>
      </c>
      <c r="C25" s="19"/>
      <c r="D25" s="5" t="s">
        <v>28</v>
      </c>
      <c r="E25" s="5" t="s">
        <v>28</v>
      </c>
      <c r="F25" s="5"/>
      <c r="G25" s="130"/>
      <c r="H25" s="141"/>
      <c r="I25" s="5"/>
      <c r="J25" s="145"/>
      <c r="K25" s="52"/>
    </row>
    <row r="26" spans="1:11" s="3" customFormat="1" ht="25.5">
      <c r="A26" s="48" t="s">
        <v>170</v>
      </c>
      <c r="B26" s="20" t="s">
        <v>336</v>
      </c>
      <c r="C26" s="19"/>
      <c r="D26" s="5" t="s">
        <v>28</v>
      </c>
      <c r="E26" s="5" t="s">
        <v>28</v>
      </c>
      <c r="F26" s="5"/>
      <c r="G26" s="130"/>
      <c r="H26" s="141"/>
      <c r="I26" s="5"/>
      <c r="J26" s="145"/>
      <c r="K26" s="52"/>
    </row>
    <row r="27" spans="1:11" s="3" customFormat="1">
      <c r="A27" s="48" t="s">
        <v>171</v>
      </c>
      <c r="B27" s="20" t="s">
        <v>19</v>
      </c>
      <c r="C27" s="5" t="s">
        <v>28</v>
      </c>
      <c r="D27" s="19"/>
      <c r="E27" s="19"/>
      <c r="F27" s="19"/>
      <c r="G27" s="134"/>
      <c r="H27" s="141"/>
      <c r="I27" s="5"/>
      <c r="J27" s="145"/>
      <c r="K27" s="52"/>
    </row>
    <row r="28" spans="1:11" s="3" customFormat="1">
      <c r="A28" s="48" t="s">
        <v>172</v>
      </c>
      <c r="B28" s="6" t="s">
        <v>20</v>
      </c>
      <c r="C28" s="5" t="s">
        <v>28</v>
      </c>
      <c r="D28" s="19"/>
      <c r="E28" s="19"/>
      <c r="F28" s="19"/>
      <c r="G28" s="134"/>
      <c r="H28" s="141"/>
      <c r="I28" s="5"/>
      <c r="J28" s="145"/>
      <c r="K28" s="52"/>
    </row>
    <row r="29" spans="1:11" s="3" customFormat="1" ht="15">
      <c r="A29" s="50" t="s">
        <v>126</v>
      </c>
      <c r="B29" s="34" t="s">
        <v>45</v>
      </c>
      <c r="C29" s="35"/>
      <c r="D29" s="36"/>
      <c r="E29" s="36"/>
      <c r="F29" s="36"/>
      <c r="G29" s="36"/>
      <c r="H29" s="187"/>
      <c r="I29" s="36"/>
      <c r="J29" s="188"/>
      <c r="K29" s="39"/>
    </row>
    <row r="30" spans="1:11" s="3" customFormat="1" ht="25.5">
      <c r="A30" s="48" t="s">
        <v>173</v>
      </c>
      <c r="B30" s="55" t="s">
        <v>333</v>
      </c>
      <c r="C30" s="19"/>
      <c r="D30" s="5" t="s">
        <v>28</v>
      </c>
      <c r="E30" s="5" t="s">
        <v>28</v>
      </c>
      <c r="F30" s="5"/>
      <c r="G30" s="130"/>
      <c r="H30" s="141"/>
      <c r="I30" s="5"/>
      <c r="J30" s="145"/>
      <c r="K30" s="52"/>
    </row>
    <row r="31" spans="1:11" s="3" customFormat="1" ht="25.5">
      <c r="A31" s="48" t="s">
        <v>174</v>
      </c>
      <c r="B31" s="20" t="s">
        <v>337</v>
      </c>
      <c r="C31" s="19"/>
      <c r="D31" s="5" t="s">
        <v>28</v>
      </c>
      <c r="E31" s="5" t="s">
        <v>28</v>
      </c>
      <c r="F31" s="5"/>
      <c r="G31" s="130"/>
      <c r="H31" s="141"/>
      <c r="I31" s="5"/>
      <c r="J31" s="145"/>
      <c r="K31" s="52"/>
    </row>
    <row r="32" spans="1:11" s="3" customFormat="1" ht="25.5">
      <c r="A32" s="48" t="s">
        <v>175</v>
      </c>
      <c r="B32" s="20" t="s">
        <v>338</v>
      </c>
      <c r="C32" s="19"/>
      <c r="D32" s="5" t="s">
        <v>28</v>
      </c>
      <c r="E32" s="5" t="s">
        <v>28</v>
      </c>
      <c r="F32" s="5"/>
      <c r="G32" s="130"/>
      <c r="H32" s="141"/>
      <c r="I32" s="5"/>
      <c r="J32" s="145"/>
      <c r="K32" s="52"/>
    </row>
    <row r="33" spans="1:11" s="3" customFormat="1">
      <c r="A33" s="48" t="s">
        <v>176</v>
      </c>
      <c r="B33" s="20" t="s">
        <v>19</v>
      </c>
      <c r="C33" s="5" t="s">
        <v>28</v>
      </c>
      <c r="D33" s="19"/>
      <c r="E33" s="19"/>
      <c r="F33" s="19"/>
      <c r="G33" s="134"/>
      <c r="H33" s="141"/>
      <c r="I33" s="5"/>
      <c r="J33" s="145"/>
      <c r="K33" s="52"/>
    </row>
    <row r="34" spans="1:11" s="3" customFormat="1">
      <c r="A34" s="48" t="s">
        <v>177</v>
      </c>
      <c r="B34" s="6" t="s">
        <v>20</v>
      </c>
      <c r="C34" s="5" t="s">
        <v>28</v>
      </c>
      <c r="D34" s="19"/>
      <c r="E34" s="19"/>
      <c r="F34" s="19"/>
      <c r="G34" s="134"/>
      <c r="H34" s="141"/>
      <c r="I34" s="5"/>
      <c r="J34" s="145"/>
      <c r="K34" s="52"/>
    </row>
    <row r="35" spans="1:11" s="3" customFormat="1" ht="27" customHeight="1">
      <c r="A35" s="48" t="s">
        <v>178</v>
      </c>
      <c r="B35" s="20" t="s">
        <v>339</v>
      </c>
      <c r="C35" s="19"/>
      <c r="D35" s="5" t="s">
        <v>28</v>
      </c>
      <c r="E35" s="5" t="s">
        <v>28</v>
      </c>
      <c r="F35" s="5"/>
      <c r="G35" s="130"/>
      <c r="H35" s="141"/>
      <c r="I35" s="5"/>
      <c r="J35" s="145"/>
      <c r="K35" s="52"/>
    </row>
    <row r="36" spans="1:11" s="3" customFormat="1" ht="25.5">
      <c r="A36" s="48" t="s">
        <v>179</v>
      </c>
      <c r="B36" s="20" t="s">
        <v>340</v>
      </c>
      <c r="C36" s="19"/>
      <c r="D36" s="5" t="s">
        <v>28</v>
      </c>
      <c r="E36" s="5" t="s">
        <v>28</v>
      </c>
      <c r="F36" s="5"/>
      <c r="G36" s="130"/>
      <c r="H36" s="141"/>
      <c r="I36" s="5"/>
      <c r="J36" s="145"/>
      <c r="K36" s="52"/>
    </row>
    <row r="37" spans="1:11" s="3" customFormat="1" ht="15">
      <c r="A37" s="50" t="s">
        <v>180</v>
      </c>
      <c r="B37" s="34" t="s">
        <v>48</v>
      </c>
      <c r="C37" s="35"/>
      <c r="D37" s="36"/>
      <c r="E37" s="36"/>
      <c r="F37" s="36"/>
      <c r="G37" s="36"/>
      <c r="H37" s="187"/>
      <c r="I37" s="36"/>
      <c r="J37" s="188"/>
      <c r="K37" s="39"/>
    </row>
    <row r="38" spans="1:11" s="3" customFormat="1" ht="25.5">
      <c r="A38" s="48" t="s">
        <v>181</v>
      </c>
      <c r="B38" s="55" t="s">
        <v>333</v>
      </c>
      <c r="C38" s="19"/>
      <c r="D38" s="5" t="s">
        <v>28</v>
      </c>
      <c r="E38" s="5" t="s">
        <v>28</v>
      </c>
      <c r="F38" s="5"/>
      <c r="G38" s="130"/>
      <c r="H38" s="141"/>
      <c r="I38" s="5"/>
      <c r="J38" s="145"/>
      <c r="K38" s="52"/>
    </row>
    <row r="39" spans="1:11" s="3" customFormat="1" ht="25.5">
      <c r="A39" s="48" t="s">
        <v>182</v>
      </c>
      <c r="B39" s="20" t="s">
        <v>135</v>
      </c>
      <c r="C39" s="19"/>
      <c r="D39" s="5" t="s">
        <v>28</v>
      </c>
      <c r="E39" s="5" t="s">
        <v>28</v>
      </c>
      <c r="F39" s="5"/>
      <c r="G39" s="130"/>
      <c r="H39" s="141"/>
      <c r="I39" s="5"/>
      <c r="J39" s="145"/>
      <c r="K39" s="52"/>
    </row>
    <row r="40" spans="1:11" s="3" customFormat="1">
      <c r="A40" s="48" t="s">
        <v>183</v>
      </c>
      <c r="B40" s="6" t="s">
        <v>20</v>
      </c>
      <c r="C40" s="5" t="s">
        <v>28</v>
      </c>
      <c r="D40" s="19"/>
      <c r="E40" s="19"/>
      <c r="F40" s="19"/>
      <c r="G40" s="134"/>
      <c r="H40" s="141"/>
      <c r="I40" s="5"/>
      <c r="J40" s="145"/>
      <c r="K40" s="52"/>
    </row>
    <row r="41" spans="1:11" s="3" customFormat="1" ht="27" customHeight="1">
      <c r="A41" s="48" t="s">
        <v>357</v>
      </c>
      <c r="B41" s="20" t="s">
        <v>339</v>
      </c>
      <c r="C41" s="19"/>
      <c r="D41" s="5" t="s">
        <v>28</v>
      </c>
      <c r="E41" s="19"/>
      <c r="F41" s="5"/>
      <c r="G41" s="130"/>
      <c r="H41" s="141"/>
      <c r="I41" s="5"/>
      <c r="J41" s="145"/>
      <c r="K41" s="52"/>
    </row>
    <row r="42" spans="1:11" ht="15">
      <c r="A42" s="50" t="s">
        <v>184</v>
      </c>
      <c r="B42" s="34" t="s">
        <v>30</v>
      </c>
      <c r="C42" s="35"/>
      <c r="D42" s="36"/>
      <c r="E42" s="36"/>
      <c r="F42" s="36"/>
      <c r="G42" s="36"/>
      <c r="H42" s="187"/>
      <c r="I42" s="36"/>
      <c r="J42" s="188"/>
      <c r="K42" s="39"/>
    </row>
    <row r="43" spans="1:11" ht="26.25" thickBot="1">
      <c r="A43" s="48" t="s">
        <v>185</v>
      </c>
      <c r="B43" s="11" t="s">
        <v>341</v>
      </c>
      <c r="C43" s="19"/>
      <c r="D43" s="5" t="s">
        <v>28</v>
      </c>
      <c r="E43" s="19"/>
      <c r="F43" s="5"/>
      <c r="G43" s="130"/>
      <c r="H43" s="189"/>
      <c r="I43" s="161"/>
      <c r="J43" s="190"/>
      <c r="K43" s="52"/>
    </row>
    <row r="44" spans="1:11">
      <c r="B44" s="356" t="s">
        <v>446</v>
      </c>
      <c r="C44" s="357"/>
      <c r="D44" s="357"/>
      <c r="E44" s="357"/>
      <c r="F44" s="358"/>
      <c r="G44" s="5">
        <f>SUM(G23:G43)</f>
        <v>0</v>
      </c>
      <c r="H44" s="370" t="s">
        <v>447</v>
      </c>
      <c r="I44" s="371"/>
      <c r="J44" s="371"/>
      <c r="K44" s="29">
        <f>SUM(K23:K43)</f>
        <v>0</v>
      </c>
    </row>
    <row r="45" spans="1:11" ht="15">
      <c r="B45" s="356" t="s">
        <v>448</v>
      </c>
      <c r="C45" s="357"/>
      <c r="D45" s="357"/>
      <c r="E45" s="357"/>
      <c r="F45" s="358"/>
      <c r="G45" s="5">
        <f ca="1">'Trauma generella krav'!G24</f>
        <v>0</v>
      </c>
      <c r="H45" s="356" t="s">
        <v>449</v>
      </c>
      <c r="I45" s="357"/>
      <c r="J45" s="357"/>
      <c r="K45" s="132">
        <f ca="1">'Trauma generella krav'!K24</f>
        <v>0</v>
      </c>
    </row>
    <row r="46" spans="1:11" ht="13.5" thickBot="1">
      <c r="B46" s="356" t="s">
        <v>450</v>
      </c>
      <c r="C46" s="357"/>
      <c r="D46" s="357"/>
      <c r="E46" s="357"/>
      <c r="F46" s="358"/>
      <c r="G46" s="5">
        <f>G44+G45</f>
        <v>0</v>
      </c>
      <c r="H46" s="356" t="s">
        <v>451</v>
      </c>
      <c r="I46" s="357"/>
      <c r="J46" s="357"/>
      <c r="K46" s="5">
        <f>SUM(K44:K45)</f>
        <v>0</v>
      </c>
    </row>
    <row r="47" spans="1:11" ht="58.9" customHeight="1" thickBot="1">
      <c r="B47" s="359"/>
      <c r="C47" s="359"/>
      <c r="D47" s="359"/>
      <c r="E47" s="359"/>
      <c r="F47" s="359"/>
      <c r="G47" s="327"/>
      <c r="H47" s="360" t="s">
        <v>452</v>
      </c>
      <c r="I47" s="361"/>
      <c r="J47" s="362"/>
      <c r="K47" s="178" t="e">
        <f>F15*(1+(($G$46-K46)/$G$46)*1.5)</f>
        <v>#DIV/0!</v>
      </c>
    </row>
  </sheetData>
  <mergeCells count="21">
    <mergeCell ref="H46:J46"/>
    <mergeCell ref="C19:G19"/>
    <mergeCell ref="H19:I19"/>
    <mergeCell ref="H18:J18"/>
    <mergeCell ref="B47:F47"/>
    <mergeCell ref="H47:J47"/>
    <mergeCell ref="B44:F44"/>
    <mergeCell ref="H44:J44"/>
    <mergeCell ref="B45:F45"/>
    <mergeCell ref="H45:J45"/>
    <mergeCell ref="B46:F46"/>
    <mergeCell ref="J7:K7"/>
    <mergeCell ref="J8:K8"/>
    <mergeCell ref="J9:K9"/>
    <mergeCell ref="J10:K10"/>
    <mergeCell ref="A19:B19"/>
    <mergeCell ref="J15:K15"/>
    <mergeCell ref="J11:K11"/>
    <mergeCell ref="J12:K12"/>
    <mergeCell ref="J13:K13"/>
    <mergeCell ref="J14:K14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5"/>
  <sheetViews>
    <sheetView zoomScale="90" zoomScaleNormal="90" workbookViewId="0">
      <selection activeCell="E8" sqref="E8"/>
    </sheetView>
  </sheetViews>
  <sheetFormatPr defaultRowHeight="12.75"/>
  <cols>
    <col min="2" max="2" width="67.5703125" bestFit="1" customWidth="1"/>
    <col min="10" max="10" width="22.140625" bestFit="1" customWidth="1"/>
    <col min="11" max="11" width="18.140625" customWidth="1"/>
  </cols>
  <sheetData>
    <row r="1" spans="1:11" ht="15.75">
      <c r="A1" s="83" t="s">
        <v>348</v>
      </c>
    </row>
    <row r="2" spans="1:11" ht="15.75">
      <c r="A2" s="84"/>
    </row>
    <row r="3" spans="1:11">
      <c r="A3" s="85" t="s">
        <v>312</v>
      </c>
    </row>
    <row r="4" spans="1:11">
      <c r="A4" s="85"/>
    </row>
    <row r="5" spans="1:11">
      <c r="A5" s="86" t="s">
        <v>313</v>
      </c>
      <c r="C5" s="87" t="s">
        <v>314</v>
      </c>
    </row>
    <row r="6" spans="1:11" ht="13.5" thickBot="1">
      <c r="A6" s="88"/>
    </row>
    <row r="7" spans="1:11" s="92" customFormat="1" ht="57" thickBot="1">
      <c r="A7" s="195" t="s">
        <v>315</v>
      </c>
      <c r="B7" s="89" t="s">
        <v>316</v>
      </c>
      <c r="C7" s="90" t="s">
        <v>29</v>
      </c>
      <c r="D7" s="328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196">
        <v>1</v>
      </c>
      <c r="B8" s="199" t="s">
        <v>434</v>
      </c>
      <c r="C8" s="93" t="s">
        <v>127</v>
      </c>
      <c r="D8" s="95">
        <v>1</v>
      </c>
      <c r="E8" s="269"/>
      <c r="F8" s="191">
        <f>D8*E8</f>
        <v>0</v>
      </c>
      <c r="G8" s="269"/>
      <c r="H8" s="269"/>
      <c r="I8" s="271"/>
      <c r="J8" s="373"/>
      <c r="K8" s="374"/>
    </row>
    <row r="9" spans="1:11" s="92" customFormat="1">
      <c r="A9" s="196">
        <v>2</v>
      </c>
      <c r="B9" s="121" t="s">
        <v>435</v>
      </c>
      <c r="C9" s="93" t="s">
        <v>127</v>
      </c>
      <c r="D9" s="97">
        <v>1</v>
      </c>
      <c r="E9" s="270"/>
      <c r="F9" s="191">
        <f>D9*E9</f>
        <v>0</v>
      </c>
      <c r="G9" s="270"/>
      <c r="H9" s="270"/>
      <c r="I9" s="272"/>
      <c r="J9" s="375"/>
      <c r="K9" s="376"/>
    </row>
    <row r="10" spans="1:11" s="92" customFormat="1">
      <c r="A10" s="196">
        <v>3</v>
      </c>
      <c r="B10" s="121" t="s">
        <v>345</v>
      </c>
      <c r="C10" s="93" t="s">
        <v>128</v>
      </c>
      <c r="D10" s="97">
        <v>1</v>
      </c>
      <c r="E10" s="270"/>
      <c r="F10" s="191">
        <f>D10*E10</f>
        <v>0</v>
      </c>
      <c r="G10" s="270"/>
      <c r="H10" s="270"/>
      <c r="I10" s="272"/>
      <c r="J10" s="375"/>
      <c r="K10" s="376"/>
    </row>
    <row r="11" spans="1:11" s="92" customFormat="1">
      <c r="A11" s="196"/>
      <c r="B11" s="211" t="s">
        <v>329</v>
      </c>
      <c r="C11" s="93"/>
      <c r="D11" s="97"/>
      <c r="E11" s="100"/>
      <c r="F11" s="100"/>
      <c r="G11" s="100"/>
      <c r="H11" s="100"/>
      <c r="I11" s="151"/>
      <c r="J11" s="379"/>
      <c r="K11" s="380"/>
    </row>
    <row r="12" spans="1:11" s="92" customFormat="1">
      <c r="A12" s="196">
        <v>4</v>
      </c>
      <c r="B12" s="200" t="s">
        <v>346</v>
      </c>
      <c r="C12" s="114" t="s">
        <v>129</v>
      </c>
      <c r="D12" s="329">
        <v>1</v>
      </c>
      <c r="E12" s="270"/>
      <c r="F12" s="191">
        <f>D12*E12</f>
        <v>0</v>
      </c>
      <c r="G12" s="270"/>
      <c r="H12" s="270"/>
      <c r="I12" s="272"/>
      <c r="J12" s="375"/>
      <c r="K12" s="376"/>
    </row>
    <row r="13" spans="1:11" s="92" customFormat="1">
      <c r="A13" s="196">
        <v>5</v>
      </c>
      <c r="B13" s="200" t="s">
        <v>347</v>
      </c>
      <c r="C13" s="96" t="s">
        <v>129</v>
      </c>
      <c r="D13" s="329">
        <v>1</v>
      </c>
      <c r="E13" s="270"/>
      <c r="F13" s="191">
        <f>D13*E13</f>
        <v>0</v>
      </c>
      <c r="G13" s="270"/>
      <c r="H13" s="270"/>
      <c r="I13" s="272"/>
      <c r="J13" s="375"/>
      <c r="K13" s="376"/>
    </row>
    <row r="14" spans="1:11" s="92" customFormat="1">
      <c r="A14" s="196"/>
      <c r="B14" s="200"/>
      <c r="C14" s="99"/>
      <c r="D14" s="329"/>
      <c r="E14" s="99"/>
      <c r="F14" s="99"/>
      <c r="G14" s="100"/>
      <c r="H14" s="100"/>
      <c r="I14" s="151"/>
      <c r="J14" s="379"/>
      <c r="K14" s="380"/>
    </row>
    <row r="15" spans="1:11" s="92" customFormat="1" ht="13.5" thickBot="1">
      <c r="A15" s="198"/>
      <c r="B15" s="201" t="s">
        <v>325</v>
      </c>
      <c r="C15" s="202"/>
      <c r="D15" s="330"/>
      <c r="E15" s="203"/>
      <c r="F15" s="204">
        <f>SUM(F8:F14)</f>
        <v>0</v>
      </c>
      <c r="G15" s="205"/>
      <c r="H15" s="207"/>
      <c r="I15" s="208"/>
      <c r="J15" s="377"/>
      <c r="K15" s="378"/>
    </row>
    <row r="16" spans="1:11" s="105" customForma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13.5" thickBot="1">
      <c r="A17" s="102"/>
      <c r="B17" s="106"/>
      <c r="C17" s="107"/>
      <c r="D17" s="108"/>
      <c r="E17" s="104"/>
      <c r="F17" s="103"/>
      <c r="G17" s="103"/>
      <c r="H17" s="103"/>
      <c r="I17" s="104"/>
    </row>
    <row r="18" spans="1:12" s="105" customFormat="1" ht="30" customHeight="1" thickBot="1">
      <c r="A18" s="102"/>
      <c r="B18" s="106"/>
      <c r="C18" s="107"/>
      <c r="D18" s="108"/>
      <c r="E18" s="104"/>
      <c r="F18" s="103"/>
      <c r="G18" s="103"/>
      <c r="H18" s="367" t="s">
        <v>445</v>
      </c>
      <c r="I18" s="368"/>
      <c r="J18" s="369"/>
    </row>
    <row r="19" spans="1:12" s="2" customFormat="1" ht="38.25">
      <c r="A19" s="372" t="s">
        <v>326</v>
      </c>
      <c r="B19" s="372"/>
      <c r="C19" s="353" t="s">
        <v>29</v>
      </c>
      <c r="D19" s="354"/>
      <c r="E19" s="354"/>
      <c r="F19" s="354"/>
      <c r="G19" s="354"/>
      <c r="H19" s="381" t="s">
        <v>23</v>
      </c>
      <c r="I19" s="355"/>
      <c r="J19" s="144" t="s">
        <v>453</v>
      </c>
      <c r="K19" s="217" t="s">
        <v>443</v>
      </c>
      <c r="L19" s="221"/>
    </row>
    <row r="20" spans="1:12" s="2" customFormat="1" ht="15.75">
      <c r="A20" s="112"/>
      <c r="B20" s="81" t="s">
        <v>22</v>
      </c>
      <c r="C20" s="113" t="s">
        <v>24</v>
      </c>
      <c r="D20" s="113" t="s">
        <v>25</v>
      </c>
      <c r="E20" s="113" t="s">
        <v>40</v>
      </c>
      <c r="F20" s="113" t="s">
        <v>73</v>
      </c>
      <c r="G20" s="184" t="s">
        <v>78</v>
      </c>
      <c r="H20" s="136" t="s">
        <v>26</v>
      </c>
      <c r="I20" s="113" t="s">
        <v>27</v>
      </c>
      <c r="J20" s="186"/>
      <c r="K20" s="117"/>
      <c r="L20" s="221"/>
    </row>
    <row r="21" spans="1:12" s="3" customFormat="1" ht="15">
      <c r="A21" s="50" t="s">
        <v>127</v>
      </c>
      <c r="B21" s="34" t="s">
        <v>44</v>
      </c>
      <c r="C21" s="35"/>
      <c r="D21" s="36"/>
      <c r="E21" s="36"/>
      <c r="F21" s="36"/>
      <c r="G21" s="36"/>
      <c r="H21" s="187"/>
      <c r="I21" s="36"/>
      <c r="J21" s="188"/>
      <c r="K21" s="36"/>
      <c r="L21" s="222"/>
    </row>
    <row r="22" spans="1:12" s="3" customFormat="1" ht="25.5">
      <c r="A22" s="48" t="s">
        <v>186</v>
      </c>
      <c r="B22" s="55" t="s">
        <v>342</v>
      </c>
      <c r="C22" s="19"/>
      <c r="D22" s="5" t="s">
        <v>28</v>
      </c>
      <c r="E22" s="5" t="s">
        <v>28</v>
      </c>
      <c r="F22" s="5"/>
      <c r="G22" s="130"/>
      <c r="H22" s="141"/>
      <c r="I22" s="5"/>
      <c r="J22" s="145"/>
      <c r="K22" s="218"/>
      <c r="L22" s="222"/>
    </row>
    <row r="23" spans="1:12" s="3" customFormat="1" ht="25.5">
      <c r="A23" s="48" t="s">
        <v>187</v>
      </c>
      <c r="B23" s="20" t="s">
        <v>337</v>
      </c>
      <c r="C23" s="19"/>
      <c r="D23" s="5" t="s">
        <v>28</v>
      </c>
      <c r="E23" s="5" t="s">
        <v>28</v>
      </c>
      <c r="F23" s="5"/>
      <c r="G23" s="130"/>
      <c r="H23" s="141"/>
      <c r="I23" s="5"/>
      <c r="J23" s="145"/>
      <c r="K23" s="218"/>
      <c r="L23" s="222"/>
    </row>
    <row r="24" spans="1:12" s="3" customFormat="1" ht="25.5">
      <c r="A24" s="48" t="s">
        <v>188</v>
      </c>
      <c r="B24" s="20" t="s">
        <v>338</v>
      </c>
      <c r="C24" s="19"/>
      <c r="D24" s="5" t="s">
        <v>28</v>
      </c>
      <c r="E24" s="5" t="s">
        <v>28</v>
      </c>
      <c r="F24" s="5"/>
      <c r="G24" s="130"/>
      <c r="H24" s="141"/>
      <c r="I24" s="5"/>
      <c r="J24" s="145"/>
      <c r="K24" s="218"/>
      <c r="L24" s="222"/>
    </row>
    <row r="25" spans="1:12" s="3" customFormat="1" ht="25.5">
      <c r="A25" s="48" t="s">
        <v>189</v>
      </c>
      <c r="B25" s="20" t="s">
        <v>336</v>
      </c>
      <c r="C25" s="19"/>
      <c r="D25" s="5" t="s">
        <v>28</v>
      </c>
      <c r="E25" s="19"/>
      <c r="F25" s="5"/>
      <c r="G25" s="130"/>
      <c r="H25" s="141"/>
      <c r="I25" s="5"/>
      <c r="J25" s="145"/>
      <c r="K25" s="218"/>
      <c r="L25" s="222"/>
    </row>
    <row r="26" spans="1:12" s="3" customFormat="1">
      <c r="A26" s="48" t="s">
        <v>190</v>
      </c>
      <c r="B26" s="6" t="s">
        <v>20</v>
      </c>
      <c r="C26" s="5" t="s">
        <v>28</v>
      </c>
      <c r="D26" s="19"/>
      <c r="E26" s="19"/>
      <c r="F26" s="19"/>
      <c r="G26" s="134"/>
      <c r="H26" s="141"/>
      <c r="I26" s="5"/>
      <c r="J26" s="145"/>
      <c r="K26" s="218"/>
      <c r="L26" s="222"/>
    </row>
    <row r="27" spans="1:12" s="3" customFormat="1" ht="15">
      <c r="A27" s="50" t="s">
        <v>128</v>
      </c>
      <c r="B27" s="34" t="s">
        <v>45</v>
      </c>
      <c r="C27" s="35"/>
      <c r="D27" s="36"/>
      <c r="E27" s="36"/>
      <c r="F27" s="36"/>
      <c r="G27" s="36"/>
      <c r="H27" s="187"/>
      <c r="I27" s="36"/>
      <c r="J27" s="188"/>
      <c r="K27" s="36"/>
      <c r="L27" s="222"/>
    </row>
    <row r="28" spans="1:12" s="3" customFormat="1" ht="25.5">
      <c r="A28" s="48" t="s">
        <v>191</v>
      </c>
      <c r="B28" s="55" t="s">
        <v>342</v>
      </c>
      <c r="C28" s="19"/>
      <c r="D28" s="5" t="s">
        <v>28</v>
      </c>
      <c r="E28" s="5" t="s">
        <v>28</v>
      </c>
      <c r="F28" s="5"/>
      <c r="G28" s="130"/>
      <c r="H28" s="141"/>
      <c r="I28" s="5"/>
      <c r="J28" s="145"/>
      <c r="K28" s="218"/>
      <c r="L28" s="222"/>
    </row>
    <row r="29" spans="1:12" s="3" customFormat="1" ht="25.5">
      <c r="A29" s="48" t="s">
        <v>192</v>
      </c>
      <c r="B29" s="20" t="s">
        <v>337</v>
      </c>
      <c r="C29" s="19"/>
      <c r="D29" s="5" t="s">
        <v>28</v>
      </c>
      <c r="E29" s="5" t="s">
        <v>28</v>
      </c>
      <c r="F29" s="5"/>
      <c r="G29" s="130"/>
      <c r="H29" s="141"/>
      <c r="I29" s="5"/>
      <c r="J29" s="145"/>
      <c r="K29" s="218"/>
      <c r="L29" s="222"/>
    </row>
    <row r="30" spans="1:12" s="3" customFormat="1" ht="25.5">
      <c r="A30" s="48" t="s">
        <v>193</v>
      </c>
      <c r="B30" s="20" t="s">
        <v>338</v>
      </c>
      <c r="C30" s="19"/>
      <c r="D30" s="5" t="s">
        <v>28</v>
      </c>
      <c r="E30" s="5" t="s">
        <v>28</v>
      </c>
      <c r="F30" s="5"/>
      <c r="G30" s="130"/>
      <c r="H30" s="141"/>
      <c r="I30" s="5"/>
      <c r="J30" s="145"/>
      <c r="K30" s="218"/>
      <c r="L30" s="222"/>
    </row>
    <row r="31" spans="1:12" s="3" customFormat="1">
      <c r="A31" s="48" t="s">
        <v>194</v>
      </c>
      <c r="B31" s="6" t="s">
        <v>20</v>
      </c>
      <c r="C31" s="5" t="s">
        <v>28</v>
      </c>
      <c r="D31" s="19"/>
      <c r="E31" s="19"/>
      <c r="F31" s="19"/>
      <c r="G31" s="134"/>
      <c r="H31" s="141"/>
      <c r="I31" s="5"/>
      <c r="J31" s="145"/>
      <c r="K31" s="218"/>
      <c r="L31" s="222"/>
    </row>
    <row r="32" spans="1:12" s="3" customFormat="1" ht="27" customHeight="1">
      <c r="A32" s="48" t="s">
        <v>195</v>
      </c>
      <c r="B32" s="20" t="s">
        <v>339</v>
      </c>
      <c r="C32" s="19"/>
      <c r="D32" s="5" t="s">
        <v>28</v>
      </c>
      <c r="E32" s="19"/>
      <c r="F32" s="5"/>
      <c r="G32" s="130"/>
      <c r="H32" s="141"/>
      <c r="I32" s="5"/>
      <c r="J32" s="145"/>
      <c r="K32" s="218"/>
      <c r="L32" s="222"/>
    </row>
    <row r="33" spans="1:12" s="3" customFormat="1" ht="25.5">
      <c r="A33" s="48" t="s">
        <v>196</v>
      </c>
      <c r="B33" s="20" t="s">
        <v>349</v>
      </c>
      <c r="C33" s="19"/>
      <c r="D33" s="5" t="s">
        <v>28</v>
      </c>
      <c r="E33" s="19"/>
      <c r="F33" s="5"/>
      <c r="G33" s="130"/>
      <c r="H33" s="141"/>
      <c r="I33" s="5"/>
      <c r="J33" s="145"/>
      <c r="K33" s="218"/>
      <c r="L33" s="222"/>
    </row>
    <row r="34" spans="1:12" s="3" customFormat="1" ht="15">
      <c r="A34" s="50" t="s">
        <v>129</v>
      </c>
      <c r="B34" s="34" t="s">
        <v>48</v>
      </c>
      <c r="C34" s="35"/>
      <c r="D34" s="36"/>
      <c r="E34" s="36"/>
      <c r="F34" s="36"/>
      <c r="G34" s="36"/>
      <c r="H34" s="187"/>
      <c r="I34" s="36"/>
      <c r="J34" s="188"/>
      <c r="K34" s="36"/>
      <c r="L34" s="222"/>
    </row>
    <row r="35" spans="1:12" s="3" customFormat="1" ht="25.5">
      <c r="A35" s="48" t="s">
        <v>197</v>
      </c>
      <c r="B35" s="55" t="s">
        <v>342</v>
      </c>
      <c r="C35" s="19"/>
      <c r="D35" s="5" t="s">
        <v>28</v>
      </c>
      <c r="E35" s="5" t="s">
        <v>28</v>
      </c>
      <c r="F35" s="5"/>
      <c r="G35" s="130"/>
      <c r="H35" s="141"/>
      <c r="I35" s="5"/>
      <c r="J35" s="145"/>
      <c r="K35" s="218"/>
      <c r="L35" s="222"/>
    </row>
    <row r="36" spans="1:12" s="3" customFormat="1" ht="25.5">
      <c r="A36" s="48" t="s">
        <v>198</v>
      </c>
      <c r="B36" s="20" t="s">
        <v>344</v>
      </c>
      <c r="C36" s="19"/>
      <c r="D36" s="5" t="s">
        <v>28</v>
      </c>
      <c r="E36" s="5" t="s">
        <v>28</v>
      </c>
      <c r="F36" s="5"/>
      <c r="G36" s="130"/>
      <c r="H36" s="141"/>
      <c r="I36" s="5"/>
      <c r="J36" s="145"/>
      <c r="K36" s="218"/>
      <c r="L36" s="222"/>
    </row>
    <row r="37" spans="1:12" s="3" customFormat="1" ht="19.5" customHeight="1">
      <c r="A37" s="48" t="s">
        <v>199</v>
      </c>
      <c r="B37" s="6" t="s">
        <v>20</v>
      </c>
      <c r="C37" s="5" t="s">
        <v>28</v>
      </c>
      <c r="D37" s="19"/>
      <c r="E37" s="19"/>
      <c r="F37" s="19"/>
      <c r="G37" s="134"/>
      <c r="H37" s="141"/>
      <c r="I37" s="5"/>
      <c r="J37" s="145"/>
      <c r="K37" s="218"/>
      <c r="L37" s="222"/>
    </row>
    <row r="38" spans="1:12" s="3" customFormat="1" ht="24.75" customHeight="1">
      <c r="A38" s="48" t="s">
        <v>200</v>
      </c>
      <c r="B38" s="20" t="s">
        <v>339</v>
      </c>
      <c r="C38" s="19"/>
      <c r="D38" s="5" t="s">
        <v>28</v>
      </c>
      <c r="E38" s="19"/>
      <c r="F38" s="5"/>
      <c r="G38" s="130"/>
      <c r="H38" s="141"/>
      <c r="I38" s="5"/>
      <c r="J38" s="145"/>
      <c r="K38" s="218"/>
      <c r="L38" s="222"/>
    </row>
    <row r="39" spans="1:12" s="3" customFormat="1" ht="25.5">
      <c r="A39" s="48" t="s">
        <v>201</v>
      </c>
      <c r="B39" s="6" t="s">
        <v>350</v>
      </c>
      <c r="C39" s="19"/>
      <c r="D39" s="5" t="s">
        <v>28</v>
      </c>
      <c r="E39" s="19"/>
      <c r="F39" s="5"/>
      <c r="G39" s="130"/>
      <c r="H39" s="141"/>
      <c r="I39" s="5"/>
      <c r="J39" s="145"/>
      <c r="K39" s="218"/>
      <c r="L39" s="222"/>
    </row>
    <row r="40" spans="1:12" ht="15">
      <c r="A40" s="50" t="s">
        <v>130</v>
      </c>
      <c r="B40" s="34" t="s">
        <v>30</v>
      </c>
      <c r="C40" s="35"/>
      <c r="D40" s="36"/>
      <c r="E40" s="36"/>
      <c r="F40" s="36"/>
      <c r="G40" s="36"/>
      <c r="H40" s="187"/>
      <c r="I40" s="36"/>
      <c r="J40" s="188"/>
      <c r="K40" s="36"/>
      <c r="L40" s="223"/>
    </row>
    <row r="41" spans="1:12" ht="30.75" customHeight="1" thickBot="1">
      <c r="A41" s="48" t="s">
        <v>202</v>
      </c>
      <c r="B41" s="1" t="s">
        <v>351</v>
      </c>
      <c r="C41" s="19"/>
      <c r="D41" s="5" t="s">
        <v>28</v>
      </c>
      <c r="E41" s="19"/>
      <c r="F41" s="5"/>
      <c r="G41" s="130"/>
      <c r="H41" s="189"/>
      <c r="I41" s="161"/>
      <c r="J41" s="190"/>
      <c r="K41" s="218"/>
      <c r="L41" s="223"/>
    </row>
    <row r="42" spans="1:12">
      <c r="B42" s="356" t="s">
        <v>446</v>
      </c>
      <c r="C42" s="357"/>
      <c r="D42" s="357"/>
      <c r="E42" s="357"/>
      <c r="F42" s="358"/>
      <c r="G42" s="5">
        <f>SUM(G22:G41)</f>
        <v>0</v>
      </c>
      <c r="H42" s="370" t="s">
        <v>447</v>
      </c>
      <c r="I42" s="371"/>
      <c r="J42" s="371"/>
      <c r="K42" s="219">
        <f>SUM(K21:K41)</f>
        <v>0</v>
      </c>
      <c r="L42" s="223"/>
    </row>
    <row r="43" spans="1:12" ht="15">
      <c r="B43" s="356" t="s">
        <v>448</v>
      </c>
      <c r="C43" s="357"/>
      <c r="D43" s="357"/>
      <c r="E43" s="357"/>
      <c r="F43" s="358"/>
      <c r="G43" s="5">
        <f ca="1">'Trauma generella krav'!G24</f>
        <v>0</v>
      </c>
      <c r="H43" s="356" t="s">
        <v>449</v>
      </c>
      <c r="I43" s="357"/>
      <c r="J43" s="357"/>
      <c r="K43" s="220">
        <f ca="1">'Trauma generella krav'!K24</f>
        <v>0</v>
      </c>
      <c r="L43" s="223"/>
    </row>
    <row r="44" spans="1:12" ht="13.5" thickBot="1">
      <c r="B44" s="356" t="s">
        <v>450</v>
      </c>
      <c r="C44" s="357"/>
      <c r="D44" s="357"/>
      <c r="E44" s="357"/>
      <c r="F44" s="358"/>
      <c r="G44" s="5">
        <f>SUM(G42:G43)</f>
        <v>0</v>
      </c>
      <c r="H44" s="356" t="s">
        <v>451</v>
      </c>
      <c r="I44" s="357"/>
      <c r="J44" s="357"/>
      <c r="K44" s="130">
        <f>SUM(K42:K43)</f>
        <v>0</v>
      </c>
      <c r="L44" s="223"/>
    </row>
    <row r="45" spans="1:12" ht="58.9" customHeight="1" thickBot="1">
      <c r="B45" s="359"/>
      <c r="C45" s="359"/>
      <c r="D45" s="359"/>
      <c r="E45" s="359"/>
      <c r="F45" s="359"/>
      <c r="G45" s="327"/>
      <c r="H45" s="360" t="s">
        <v>452</v>
      </c>
      <c r="I45" s="361"/>
      <c r="J45" s="362"/>
      <c r="K45" s="178" t="e">
        <f>F15*(1+(($G$44-K44)/$G$44)*1.5)</f>
        <v>#DIV/0!</v>
      </c>
    </row>
  </sheetData>
  <mergeCells count="21">
    <mergeCell ref="J13:K13"/>
    <mergeCell ref="J7:K7"/>
    <mergeCell ref="J8:K8"/>
    <mergeCell ref="J9:K9"/>
    <mergeCell ref="J10:K10"/>
    <mergeCell ref="J11:K11"/>
    <mergeCell ref="J12:K12"/>
    <mergeCell ref="J14:K14"/>
    <mergeCell ref="J15:K15"/>
    <mergeCell ref="H18:J18"/>
    <mergeCell ref="A19:B19"/>
    <mergeCell ref="C19:G19"/>
    <mergeCell ref="H19:I19"/>
    <mergeCell ref="B45:F45"/>
    <mergeCell ref="H45:J45"/>
    <mergeCell ref="B42:F42"/>
    <mergeCell ref="H42:J42"/>
    <mergeCell ref="B43:F43"/>
    <mergeCell ref="H43:J43"/>
    <mergeCell ref="B44:F44"/>
    <mergeCell ref="H44:J44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zoomScale="82" zoomScaleNormal="82" workbookViewId="0">
      <selection activeCell="E8" sqref="E8"/>
    </sheetView>
  </sheetViews>
  <sheetFormatPr defaultRowHeight="12.75"/>
  <cols>
    <col min="2" max="2" width="67.42578125" bestFit="1" customWidth="1"/>
    <col min="10" max="10" width="32.28515625" customWidth="1"/>
    <col min="11" max="11" width="22" customWidth="1"/>
  </cols>
  <sheetData>
    <row r="1" spans="1:11" ht="15.75">
      <c r="A1" s="83" t="s">
        <v>352</v>
      </c>
    </row>
    <row r="2" spans="1:11" ht="15.75">
      <c r="A2" s="84"/>
    </row>
    <row r="3" spans="1:11">
      <c r="A3" s="85" t="s">
        <v>312</v>
      </c>
    </row>
    <row r="4" spans="1:11">
      <c r="A4" s="85"/>
    </row>
    <row r="5" spans="1:11">
      <c r="A5" s="86" t="s">
        <v>313</v>
      </c>
      <c r="C5" s="87" t="s">
        <v>314</v>
      </c>
    </row>
    <row r="6" spans="1:11" ht="13.5" thickBot="1">
      <c r="A6" s="88"/>
    </row>
    <row r="7" spans="1:11" s="92" customFormat="1" ht="57" thickBot="1">
      <c r="A7" s="195" t="s">
        <v>315</v>
      </c>
      <c r="B7" s="89" t="s">
        <v>316</v>
      </c>
      <c r="C7" s="90" t="s">
        <v>29</v>
      </c>
      <c r="D7" s="91" t="s">
        <v>317</v>
      </c>
      <c r="E7" s="179" t="s">
        <v>455</v>
      </c>
      <c r="F7" s="179" t="s">
        <v>456</v>
      </c>
      <c r="G7" s="91" t="s">
        <v>318</v>
      </c>
      <c r="H7" s="91" t="s">
        <v>319</v>
      </c>
      <c r="I7" s="149" t="s">
        <v>321</v>
      </c>
      <c r="J7" s="363" t="s">
        <v>320</v>
      </c>
      <c r="K7" s="364"/>
    </row>
    <row r="8" spans="1:11" s="92" customFormat="1">
      <c r="A8" s="224">
        <v>1</v>
      </c>
      <c r="B8" s="199" t="s">
        <v>436</v>
      </c>
      <c r="C8" s="96" t="s">
        <v>2</v>
      </c>
      <c r="D8" s="95">
        <v>1</v>
      </c>
      <c r="E8" s="269"/>
      <c r="F8" s="191">
        <f>D8*E8</f>
        <v>0</v>
      </c>
      <c r="G8" s="269"/>
      <c r="H8" s="269"/>
      <c r="I8" s="271"/>
      <c r="J8" s="373"/>
      <c r="K8" s="374"/>
    </row>
    <row r="9" spans="1:11" s="92" customFormat="1">
      <c r="A9" s="196">
        <v>2</v>
      </c>
      <c r="B9" s="199" t="s">
        <v>437</v>
      </c>
      <c r="C9" s="96" t="s">
        <v>2</v>
      </c>
      <c r="D9" s="97">
        <v>1</v>
      </c>
      <c r="E9" s="270"/>
      <c r="F9" s="191">
        <f>D9*E9</f>
        <v>0</v>
      </c>
      <c r="G9" s="270"/>
      <c r="H9" s="270"/>
      <c r="I9" s="272"/>
      <c r="J9" s="375"/>
      <c r="K9" s="376"/>
    </row>
    <row r="10" spans="1:11" s="92" customFormat="1">
      <c r="A10" s="196">
        <v>3</v>
      </c>
      <c r="B10" s="199" t="s">
        <v>438</v>
      </c>
      <c r="C10" s="96" t="s">
        <v>2</v>
      </c>
      <c r="D10" s="97">
        <v>1</v>
      </c>
      <c r="E10" s="270"/>
      <c r="F10" s="191">
        <f>D10*E10</f>
        <v>0</v>
      </c>
      <c r="G10" s="270"/>
      <c r="H10" s="270"/>
      <c r="I10" s="272"/>
      <c r="J10" s="375"/>
      <c r="K10" s="376"/>
    </row>
    <row r="11" spans="1:11" s="92" customFormat="1">
      <c r="A11" s="196"/>
      <c r="B11" s="121"/>
      <c r="C11" s="94"/>
      <c r="D11" s="97"/>
      <c r="E11" s="100"/>
      <c r="F11" s="100"/>
      <c r="G11" s="100"/>
      <c r="H11" s="100"/>
      <c r="I11" s="151"/>
      <c r="J11" s="379"/>
      <c r="K11" s="380"/>
    </row>
    <row r="12" spans="1:11" s="92" customFormat="1">
      <c r="A12" s="197"/>
      <c r="B12" s="200"/>
      <c r="C12" s="99"/>
      <c r="D12" s="99"/>
      <c r="E12" s="100"/>
      <c r="F12" s="191"/>
      <c r="G12" s="100"/>
      <c r="H12" s="100"/>
      <c r="I12" s="151"/>
      <c r="J12" s="379"/>
      <c r="K12" s="380"/>
    </row>
    <row r="13" spans="1:11" s="92" customFormat="1">
      <c r="A13" s="196"/>
      <c r="B13" s="200"/>
      <c r="C13" s="99"/>
      <c r="D13" s="99"/>
      <c r="E13" s="100"/>
      <c r="F13" s="191"/>
      <c r="G13" s="100"/>
      <c r="H13" s="100"/>
      <c r="I13" s="151"/>
      <c r="J13" s="379"/>
      <c r="K13" s="380"/>
    </row>
    <row r="14" spans="1:11" s="92" customFormat="1">
      <c r="A14" s="196"/>
      <c r="B14" s="200"/>
      <c r="C14" s="99"/>
      <c r="D14" s="99"/>
      <c r="E14" s="99"/>
      <c r="F14" s="99"/>
      <c r="G14" s="100"/>
      <c r="H14" s="100"/>
      <c r="I14" s="151"/>
      <c r="J14" s="379"/>
      <c r="K14" s="380"/>
    </row>
    <row r="15" spans="1:11" s="92" customFormat="1" ht="13.5" thickBot="1">
      <c r="A15" s="198"/>
      <c r="B15" s="201" t="s">
        <v>325</v>
      </c>
      <c r="C15" s="202"/>
      <c r="D15" s="203"/>
      <c r="E15" s="203"/>
      <c r="F15" s="213">
        <f>SUM(F8:F14)</f>
        <v>0</v>
      </c>
      <c r="G15" s="205"/>
      <c r="H15" s="207"/>
      <c r="I15" s="208"/>
      <c r="J15" s="377"/>
      <c r="K15" s="378"/>
    </row>
    <row r="16" spans="1:11" s="105" customForma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13.5" thickBot="1">
      <c r="A17" s="102"/>
      <c r="B17" s="106"/>
      <c r="C17" s="107"/>
      <c r="D17" s="108"/>
      <c r="E17" s="104"/>
      <c r="F17" s="103"/>
      <c r="G17" s="103"/>
      <c r="H17" s="103"/>
      <c r="I17" s="104"/>
    </row>
    <row r="18" spans="1:12" s="105" customFormat="1" ht="30" customHeight="1" thickBot="1">
      <c r="A18" s="102"/>
      <c r="B18" s="106"/>
      <c r="C18" s="107"/>
      <c r="D18" s="108"/>
      <c r="E18" s="104"/>
      <c r="F18" s="103"/>
      <c r="G18" s="103"/>
      <c r="H18" s="367" t="s">
        <v>445</v>
      </c>
      <c r="I18" s="368"/>
      <c r="J18" s="369"/>
    </row>
    <row r="19" spans="1:12" s="2" customFormat="1" ht="25.5">
      <c r="A19" s="372" t="s">
        <v>326</v>
      </c>
      <c r="B19" s="372"/>
      <c r="C19" s="353" t="s">
        <v>29</v>
      </c>
      <c r="D19" s="354"/>
      <c r="E19" s="354"/>
      <c r="F19" s="354"/>
      <c r="G19" s="354"/>
      <c r="H19" s="381" t="s">
        <v>23</v>
      </c>
      <c r="I19" s="355"/>
      <c r="J19" s="144" t="s">
        <v>453</v>
      </c>
      <c r="K19" s="217" t="s">
        <v>443</v>
      </c>
      <c r="L19" s="221"/>
    </row>
    <row r="20" spans="1:12" s="2" customFormat="1" ht="15.75">
      <c r="A20" s="112"/>
      <c r="B20" s="81" t="s">
        <v>22</v>
      </c>
      <c r="C20" s="113" t="s">
        <v>24</v>
      </c>
      <c r="D20" s="113" t="s">
        <v>25</v>
      </c>
      <c r="E20" s="113" t="s">
        <v>40</v>
      </c>
      <c r="F20" s="113" t="s">
        <v>73</v>
      </c>
      <c r="G20" s="184" t="s">
        <v>78</v>
      </c>
      <c r="H20" s="136" t="s">
        <v>26</v>
      </c>
      <c r="I20" s="113" t="s">
        <v>27</v>
      </c>
      <c r="J20" s="186"/>
      <c r="K20" s="216"/>
      <c r="L20" s="221"/>
    </row>
    <row r="21" spans="1:12" s="3" customFormat="1" ht="15">
      <c r="A21" s="50" t="s">
        <v>2</v>
      </c>
      <c r="B21" s="34" t="s">
        <v>74</v>
      </c>
      <c r="C21" s="35"/>
      <c r="D21" s="36"/>
      <c r="E21" s="36"/>
      <c r="F21" s="36"/>
      <c r="G21" s="36"/>
      <c r="H21" s="187"/>
      <c r="I21" s="36"/>
      <c r="J21" s="188"/>
      <c r="K21" s="39"/>
    </row>
    <row r="22" spans="1:12" s="3" customFormat="1" ht="25.5">
      <c r="A22" s="48" t="s">
        <v>203</v>
      </c>
      <c r="B22" s="55" t="s">
        <v>342</v>
      </c>
      <c r="C22" s="19"/>
      <c r="D22" s="5" t="s">
        <v>28</v>
      </c>
      <c r="E22" s="5" t="s">
        <v>28</v>
      </c>
      <c r="F22" s="5"/>
      <c r="G22" s="130"/>
      <c r="H22" s="141"/>
      <c r="I22" s="5"/>
      <c r="J22" s="145"/>
      <c r="K22" s="52"/>
    </row>
    <row r="23" spans="1:12" s="3" customFormat="1" ht="25.5">
      <c r="A23" s="48" t="s">
        <v>204</v>
      </c>
      <c r="B23" s="20" t="s">
        <v>353</v>
      </c>
      <c r="C23" s="19"/>
      <c r="D23" s="5" t="s">
        <v>28</v>
      </c>
      <c r="E23" s="5" t="s">
        <v>28</v>
      </c>
      <c r="F23" s="5"/>
      <c r="G23" s="130"/>
      <c r="H23" s="141"/>
      <c r="I23" s="5"/>
      <c r="J23" s="145"/>
      <c r="K23" s="52"/>
    </row>
    <row r="24" spans="1:12" s="3" customFormat="1" ht="25.5">
      <c r="A24" s="48" t="s">
        <v>205</v>
      </c>
      <c r="B24" s="20" t="s">
        <v>338</v>
      </c>
      <c r="C24" s="19"/>
      <c r="D24" s="5" t="s">
        <v>28</v>
      </c>
      <c r="E24" s="5" t="s">
        <v>28</v>
      </c>
      <c r="F24" s="5"/>
      <c r="G24" s="130"/>
      <c r="H24" s="141"/>
      <c r="I24" s="5"/>
      <c r="J24" s="145"/>
      <c r="K24" s="52"/>
    </row>
    <row r="25" spans="1:12" s="3" customFormat="1" ht="25.5">
      <c r="A25" s="48" t="s">
        <v>206</v>
      </c>
      <c r="B25" s="20" t="s">
        <v>354</v>
      </c>
      <c r="C25" s="19"/>
      <c r="D25" s="5" t="s">
        <v>28</v>
      </c>
      <c r="E25" s="5" t="s">
        <v>28</v>
      </c>
      <c r="F25" s="5"/>
      <c r="G25" s="130"/>
      <c r="H25" s="141"/>
      <c r="I25" s="5"/>
      <c r="J25" s="145"/>
      <c r="K25" s="52"/>
    </row>
    <row r="26" spans="1:12" s="3" customFormat="1" ht="25.5">
      <c r="A26" s="48" t="s">
        <v>207</v>
      </c>
      <c r="B26" s="20" t="s">
        <v>355</v>
      </c>
      <c r="C26" s="19"/>
      <c r="D26" s="5" t="s">
        <v>28</v>
      </c>
      <c r="E26" s="5" t="s">
        <v>28</v>
      </c>
      <c r="F26" s="5"/>
      <c r="G26" s="130"/>
      <c r="H26" s="141"/>
      <c r="I26" s="5"/>
      <c r="J26" s="145"/>
      <c r="K26" s="52"/>
    </row>
    <row r="27" spans="1:12" s="3" customFormat="1">
      <c r="A27" s="48" t="s">
        <v>208</v>
      </c>
      <c r="B27" s="6" t="s">
        <v>20</v>
      </c>
      <c r="C27" s="5" t="s">
        <v>28</v>
      </c>
      <c r="D27" s="19"/>
      <c r="E27" s="19"/>
      <c r="F27" s="19"/>
      <c r="G27" s="134"/>
      <c r="H27" s="141"/>
      <c r="I27" s="5"/>
      <c r="J27" s="145"/>
      <c r="K27" s="52"/>
    </row>
    <row r="28" spans="1:12" ht="15">
      <c r="A28" s="50" t="s">
        <v>3</v>
      </c>
      <c r="B28" s="34" t="s">
        <v>30</v>
      </c>
      <c r="C28" s="35"/>
      <c r="D28" s="36"/>
      <c r="E28" s="36"/>
      <c r="F28" s="36"/>
      <c r="G28" s="36"/>
      <c r="H28" s="187"/>
      <c r="I28" s="36"/>
      <c r="J28" s="188"/>
      <c r="K28" s="39"/>
    </row>
    <row r="29" spans="1:12" ht="39" thickBot="1">
      <c r="A29" s="48" t="s">
        <v>209</v>
      </c>
      <c r="B29" s="1" t="s">
        <v>356</v>
      </c>
      <c r="C29" s="19"/>
      <c r="D29" s="5" t="s">
        <v>28</v>
      </c>
      <c r="E29" s="19"/>
      <c r="F29" s="5"/>
      <c r="G29" s="130"/>
      <c r="H29" s="189"/>
      <c r="I29" s="161"/>
      <c r="J29" s="190"/>
      <c r="K29" s="52"/>
    </row>
    <row r="30" spans="1:12" ht="12" customHeight="1">
      <c r="B30" s="356" t="s">
        <v>446</v>
      </c>
      <c r="C30" s="357"/>
      <c r="D30" s="357"/>
      <c r="E30" s="357"/>
      <c r="F30" s="358"/>
      <c r="G30" s="5">
        <f>SUM(G22:G29)</f>
        <v>0</v>
      </c>
      <c r="H30" s="370" t="s">
        <v>447</v>
      </c>
      <c r="I30" s="371"/>
      <c r="J30" s="371"/>
      <c r="K30" s="219">
        <f>SUM(K22:K29)</f>
        <v>0</v>
      </c>
      <c r="L30" s="223"/>
    </row>
    <row r="31" spans="1:12" ht="15">
      <c r="B31" s="356" t="s">
        <v>448</v>
      </c>
      <c r="C31" s="357"/>
      <c r="D31" s="357"/>
      <c r="E31" s="357"/>
      <c r="F31" s="358"/>
      <c r="G31" s="5">
        <f ca="1">'Trauma generella krav'!G24</f>
        <v>0</v>
      </c>
      <c r="H31" s="356" t="s">
        <v>449</v>
      </c>
      <c r="I31" s="357"/>
      <c r="J31" s="357"/>
      <c r="K31" s="220">
        <f ca="1">'Trauma generella krav'!K24</f>
        <v>0</v>
      </c>
      <c r="L31" s="223"/>
    </row>
    <row r="32" spans="1:12" ht="13.5" thickBot="1">
      <c r="B32" s="356" t="s">
        <v>450</v>
      </c>
      <c r="C32" s="357"/>
      <c r="D32" s="357"/>
      <c r="E32" s="357"/>
      <c r="F32" s="358"/>
      <c r="G32" s="5">
        <f>SUM(G30:G31)</f>
        <v>0</v>
      </c>
      <c r="H32" s="356" t="s">
        <v>451</v>
      </c>
      <c r="I32" s="357"/>
      <c r="J32" s="357"/>
      <c r="K32" s="130">
        <f>SUM(K30:K31)</f>
        <v>0</v>
      </c>
      <c r="L32" s="223"/>
    </row>
    <row r="33" spans="2:11" ht="58.9" customHeight="1" thickBot="1">
      <c r="B33" s="359"/>
      <c r="C33" s="359"/>
      <c r="D33" s="359"/>
      <c r="E33" s="359"/>
      <c r="F33" s="359"/>
      <c r="G33" s="327"/>
      <c r="H33" s="360" t="s">
        <v>452</v>
      </c>
      <c r="I33" s="361"/>
      <c r="J33" s="362"/>
      <c r="K33" s="178" t="e">
        <f>F15*(1+(($G$32-K32)/$G$32)*1.5)</f>
        <v>#DIV/0!</v>
      </c>
    </row>
  </sheetData>
  <mergeCells count="21">
    <mergeCell ref="J13:K13"/>
    <mergeCell ref="J7:K7"/>
    <mergeCell ref="J8:K8"/>
    <mergeCell ref="J9:K9"/>
    <mergeCell ref="J10:K10"/>
    <mergeCell ref="J11:K11"/>
    <mergeCell ref="J12:K12"/>
    <mergeCell ref="J14:K14"/>
    <mergeCell ref="J15:K15"/>
    <mergeCell ref="H18:J18"/>
    <mergeCell ref="A19:B19"/>
    <mergeCell ref="C19:G19"/>
    <mergeCell ref="H19:I19"/>
    <mergeCell ref="B33:F33"/>
    <mergeCell ref="H33:J33"/>
    <mergeCell ref="B30:F30"/>
    <mergeCell ref="H30:J30"/>
    <mergeCell ref="B31:F31"/>
    <mergeCell ref="H31:J31"/>
    <mergeCell ref="B32:F32"/>
    <mergeCell ref="H32:J32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3"/>
  <sheetViews>
    <sheetView zoomScale="84" zoomScaleNormal="84" workbookViewId="0">
      <selection activeCell="E145" sqref="E145"/>
    </sheetView>
  </sheetViews>
  <sheetFormatPr defaultRowHeight="12.75"/>
  <cols>
    <col min="1" max="1" width="16.28515625" customWidth="1"/>
    <col min="2" max="2" width="60.5703125" customWidth="1"/>
    <col min="10" max="10" width="25.85546875" customWidth="1"/>
    <col min="11" max="11" width="24.5703125" customWidth="1"/>
  </cols>
  <sheetData>
    <row r="1" spans="1:11">
      <c r="A1" s="88"/>
    </row>
    <row r="2" spans="1:11" ht="20.45" customHeight="1">
      <c r="A2" s="385" t="s">
        <v>362</v>
      </c>
      <c r="B2" s="386"/>
    </row>
    <row r="3" spans="1:11" ht="15.75">
      <c r="A3" s="84"/>
      <c r="B3" s="83"/>
    </row>
    <row r="4" spans="1:11">
      <c r="A4" s="85" t="s">
        <v>312</v>
      </c>
    </row>
    <row r="5" spans="1:11">
      <c r="A5" s="85"/>
    </row>
    <row r="6" spans="1:11">
      <c r="A6" s="86" t="s">
        <v>313</v>
      </c>
      <c r="C6" s="87" t="s">
        <v>314</v>
      </c>
    </row>
    <row r="7" spans="1:11" ht="13.5" thickBot="1">
      <c r="A7" s="88"/>
    </row>
    <row r="8" spans="1:11" s="92" customFormat="1" ht="57" thickBot="1">
      <c r="A8" s="195" t="s">
        <v>315</v>
      </c>
      <c r="B8" s="90" t="s">
        <v>316</v>
      </c>
      <c r="C8" s="90" t="s">
        <v>29</v>
      </c>
      <c r="D8" s="91" t="s">
        <v>317</v>
      </c>
      <c r="E8" s="179" t="s">
        <v>455</v>
      </c>
      <c r="F8" s="179" t="s">
        <v>456</v>
      </c>
      <c r="G8" s="91" t="s">
        <v>318</v>
      </c>
      <c r="H8" s="91" t="s">
        <v>319</v>
      </c>
      <c r="I8" s="149" t="s">
        <v>321</v>
      </c>
      <c r="J8" s="363" t="s">
        <v>320</v>
      </c>
      <c r="K8" s="364"/>
    </row>
    <row r="9" spans="1:11" s="92" customFormat="1">
      <c r="A9" s="196">
        <v>1</v>
      </c>
      <c r="B9" s="94" t="s">
        <v>358</v>
      </c>
      <c r="C9" s="93" t="s">
        <v>77</v>
      </c>
      <c r="D9" s="95">
        <v>1</v>
      </c>
      <c r="E9" s="269"/>
      <c r="F9" s="191">
        <f>D9*E9</f>
        <v>0</v>
      </c>
      <c r="G9" s="191"/>
      <c r="H9" s="269"/>
      <c r="I9" s="271"/>
      <c r="J9" s="373"/>
      <c r="K9" s="374"/>
    </row>
    <row r="10" spans="1:11" s="92" customFormat="1">
      <c r="A10" s="196">
        <v>2</v>
      </c>
      <c r="B10" s="192" t="s">
        <v>359</v>
      </c>
      <c r="C10" s="93" t="s">
        <v>94</v>
      </c>
      <c r="D10" s="97">
        <v>1</v>
      </c>
      <c r="E10" s="270"/>
      <c r="F10" s="191">
        <f>D10*E10</f>
        <v>0</v>
      </c>
      <c r="G10" s="100"/>
      <c r="H10" s="270"/>
      <c r="I10" s="272"/>
      <c r="J10" s="375"/>
      <c r="K10" s="376"/>
    </row>
    <row r="11" spans="1:11" s="92" customFormat="1">
      <c r="A11" s="196">
        <v>3</v>
      </c>
      <c r="B11" s="192" t="s">
        <v>360</v>
      </c>
      <c r="C11" s="93" t="s">
        <v>94</v>
      </c>
      <c r="D11" s="97">
        <v>1</v>
      </c>
      <c r="E11" s="270"/>
      <c r="F11" s="191">
        <f>D11*E11</f>
        <v>0</v>
      </c>
      <c r="G11" s="100"/>
      <c r="H11" s="270"/>
      <c r="I11" s="272"/>
      <c r="J11" s="375"/>
      <c r="K11" s="376"/>
    </row>
    <row r="12" spans="1:11" s="92" customFormat="1">
      <c r="A12" s="196">
        <v>4</v>
      </c>
      <c r="B12" s="193" t="s">
        <v>361</v>
      </c>
      <c r="C12" s="93" t="s">
        <v>95</v>
      </c>
      <c r="D12" s="97">
        <v>1</v>
      </c>
      <c r="E12" s="270"/>
      <c r="F12" s="191">
        <f>D12*E12</f>
        <v>0</v>
      </c>
      <c r="G12" s="100"/>
      <c r="H12" s="270"/>
      <c r="I12" s="272"/>
      <c r="J12" s="375"/>
      <c r="K12" s="376"/>
    </row>
    <row r="13" spans="1:11" s="92" customFormat="1">
      <c r="A13" s="196"/>
      <c r="B13" s="192"/>
      <c r="C13" s="94"/>
      <c r="D13" s="97"/>
      <c r="E13" s="100"/>
      <c r="F13" s="191"/>
      <c r="G13" s="100"/>
      <c r="H13" s="100"/>
      <c r="I13" s="151"/>
      <c r="J13" s="379"/>
      <c r="K13" s="380"/>
    </row>
    <row r="14" spans="1:11" s="92" customFormat="1">
      <c r="A14" s="197"/>
      <c r="B14" s="194"/>
      <c r="C14" s="99"/>
      <c r="D14" s="99"/>
      <c r="E14" s="100"/>
      <c r="F14" s="191"/>
      <c r="G14" s="100"/>
      <c r="H14" s="100"/>
      <c r="I14" s="151"/>
      <c r="J14" s="379"/>
      <c r="K14" s="380"/>
    </row>
    <row r="15" spans="1:11" s="92" customFormat="1">
      <c r="A15" s="225"/>
      <c r="B15" s="105"/>
      <c r="C15" s="60"/>
      <c r="D15" s="57"/>
      <c r="E15" s="99"/>
      <c r="F15" s="99"/>
      <c r="G15" s="100"/>
      <c r="H15" s="100"/>
      <c r="I15" s="151"/>
      <c r="J15" s="379"/>
      <c r="K15" s="380"/>
    </row>
    <row r="16" spans="1:11" s="105" customFormat="1" ht="13.5" thickBot="1">
      <c r="A16" s="226"/>
      <c r="B16" s="227" t="s">
        <v>325</v>
      </c>
      <c r="C16" s="202"/>
      <c r="D16" s="203"/>
      <c r="E16" s="203"/>
      <c r="F16" s="213">
        <f>SUM(F9:F15)</f>
        <v>0</v>
      </c>
      <c r="G16" s="205"/>
      <c r="H16" s="207"/>
      <c r="I16" s="208"/>
      <c r="J16" s="377"/>
      <c r="K16" s="378"/>
    </row>
    <row r="17" spans="1:12" s="105" customFormat="1">
      <c r="A17" s="102"/>
      <c r="B17" s="106"/>
      <c r="C17" s="107"/>
      <c r="D17" s="108"/>
      <c r="E17" s="104"/>
      <c r="F17" s="103"/>
      <c r="G17" s="103"/>
      <c r="H17" s="103"/>
      <c r="I17" s="104"/>
    </row>
    <row r="18" spans="1:12" s="105" customFormat="1" ht="13.5" thickBot="1">
      <c r="A18" s="102"/>
      <c r="B18" s="106"/>
      <c r="C18" s="107"/>
      <c r="D18" s="108"/>
      <c r="E18" s="104"/>
      <c r="F18" s="103"/>
      <c r="G18" s="103"/>
      <c r="H18" s="103"/>
      <c r="I18" s="104"/>
    </row>
    <row r="19" spans="1:12" s="105" customFormat="1" ht="30" customHeight="1" thickBot="1">
      <c r="A19" s="102"/>
      <c r="B19" s="106"/>
      <c r="C19" s="107"/>
      <c r="D19" s="108"/>
      <c r="E19" s="104"/>
      <c r="F19" s="103"/>
      <c r="G19" s="103"/>
      <c r="H19" s="367" t="s">
        <v>445</v>
      </c>
      <c r="I19" s="368"/>
      <c r="J19" s="369"/>
    </row>
    <row r="20" spans="1:12" s="2" customFormat="1" ht="40.5" customHeight="1">
      <c r="A20" s="372" t="s">
        <v>326</v>
      </c>
      <c r="B20" s="372"/>
      <c r="C20" s="353" t="s">
        <v>29</v>
      </c>
      <c r="D20" s="354"/>
      <c r="E20" s="354"/>
      <c r="F20" s="354"/>
      <c r="G20" s="354"/>
      <c r="H20" s="381" t="s">
        <v>23</v>
      </c>
      <c r="I20" s="355"/>
      <c r="J20" s="144" t="s">
        <v>453</v>
      </c>
      <c r="K20" s="217" t="s">
        <v>443</v>
      </c>
      <c r="L20" s="221"/>
    </row>
    <row r="21" spans="1:12" s="2" customFormat="1" ht="15.75">
      <c r="A21" s="112"/>
      <c r="B21" s="81" t="s">
        <v>22</v>
      </c>
      <c r="C21" s="113" t="s">
        <v>24</v>
      </c>
      <c r="D21" s="113" t="s">
        <v>25</v>
      </c>
      <c r="E21" s="113" t="s">
        <v>40</v>
      </c>
      <c r="F21" s="113" t="s">
        <v>73</v>
      </c>
      <c r="G21" s="184" t="s">
        <v>78</v>
      </c>
      <c r="H21" s="136" t="s">
        <v>26</v>
      </c>
      <c r="I21" s="113" t="s">
        <v>27</v>
      </c>
      <c r="J21" s="186"/>
      <c r="K21" s="216"/>
      <c r="L21" s="221"/>
    </row>
    <row r="22" spans="1:12" s="3" customFormat="1" ht="15">
      <c r="A22" s="50" t="s">
        <v>77</v>
      </c>
      <c r="B22" s="34" t="s">
        <v>49</v>
      </c>
      <c r="C22" s="35"/>
      <c r="D22" s="36"/>
      <c r="E22" s="36"/>
      <c r="F22" s="36"/>
      <c r="G22" s="36"/>
      <c r="H22" s="187"/>
      <c r="I22" s="36"/>
      <c r="J22" s="188"/>
      <c r="K22" s="39"/>
    </row>
    <row r="23" spans="1:12" s="3" customFormat="1">
      <c r="A23" s="53" t="s">
        <v>210</v>
      </c>
      <c r="B23" s="6" t="s">
        <v>265</v>
      </c>
      <c r="C23" s="19"/>
      <c r="D23" s="5" t="s">
        <v>28</v>
      </c>
      <c r="E23" s="5" t="s">
        <v>28</v>
      </c>
      <c r="F23" s="5"/>
      <c r="G23" s="130"/>
      <c r="H23" s="141"/>
      <c r="I23" s="5"/>
      <c r="J23" s="145"/>
      <c r="K23" s="52"/>
    </row>
    <row r="24" spans="1:12" s="3" customFormat="1" ht="25.5">
      <c r="A24" s="53" t="s">
        <v>211</v>
      </c>
      <c r="B24" s="20" t="s">
        <v>338</v>
      </c>
      <c r="C24" s="19"/>
      <c r="D24" s="5" t="s">
        <v>28</v>
      </c>
      <c r="E24" s="5" t="s">
        <v>28</v>
      </c>
      <c r="F24" s="5"/>
      <c r="G24" s="130"/>
      <c r="H24" s="141"/>
      <c r="I24" s="5"/>
      <c r="J24" s="145"/>
      <c r="K24" s="52"/>
    </row>
    <row r="25" spans="1:12" s="3" customFormat="1" ht="25.5">
      <c r="A25" s="53" t="s">
        <v>212</v>
      </c>
      <c r="B25" s="20" t="s">
        <v>377</v>
      </c>
      <c r="C25" s="19"/>
      <c r="D25" s="5" t="s">
        <v>28</v>
      </c>
      <c r="E25" s="5" t="s">
        <v>28</v>
      </c>
      <c r="F25" s="5"/>
      <c r="G25" s="130"/>
      <c r="H25" s="141"/>
      <c r="I25" s="5"/>
      <c r="J25" s="145"/>
      <c r="K25" s="52"/>
    </row>
    <row r="26" spans="1:12" s="3" customFormat="1">
      <c r="A26" s="53" t="s">
        <v>213</v>
      </c>
      <c r="B26" s="6" t="s">
        <v>20</v>
      </c>
      <c r="C26" s="5" t="s">
        <v>28</v>
      </c>
      <c r="D26" s="19"/>
      <c r="E26" s="19"/>
      <c r="F26" s="19"/>
      <c r="G26" s="134"/>
      <c r="H26" s="141"/>
      <c r="I26" s="5"/>
      <c r="J26" s="145"/>
      <c r="K26" s="52"/>
    </row>
    <row r="27" spans="1:12" s="3" customFormat="1" ht="15">
      <c r="A27" s="50" t="s">
        <v>94</v>
      </c>
      <c r="B27" s="34" t="s">
        <v>50</v>
      </c>
      <c r="C27" s="35"/>
      <c r="D27" s="36"/>
      <c r="E27" s="36"/>
      <c r="F27" s="36"/>
      <c r="G27" s="36"/>
      <c r="H27" s="187"/>
      <c r="I27" s="36"/>
      <c r="J27" s="188"/>
      <c r="K27" s="39"/>
    </row>
    <row r="28" spans="1:12" s="3" customFormat="1">
      <c r="A28" s="53" t="s">
        <v>214</v>
      </c>
      <c r="B28" s="6" t="s">
        <v>292</v>
      </c>
      <c r="C28" s="19"/>
      <c r="D28" s="5" t="s">
        <v>28</v>
      </c>
      <c r="E28" s="5" t="s">
        <v>28</v>
      </c>
      <c r="F28" s="5"/>
      <c r="G28" s="130"/>
      <c r="H28" s="141"/>
      <c r="I28" s="5"/>
      <c r="J28" s="145"/>
      <c r="K28" s="52"/>
    </row>
    <row r="29" spans="1:12" s="3" customFormat="1" ht="25.5">
      <c r="A29" s="53" t="s">
        <v>215</v>
      </c>
      <c r="B29" s="20" t="s">
        <v>338</v>
      </c>
      <c r="C29" s="19"/>
      <c r="D29" s="5" t="s">
        <v>28</v>
      </c>
      <c r="E29" s="5" t="s">
        <v>28</v>
      </c>
      <c r="F29" s="5"/>
      <c r="G29" s="130"/>
      <c r="H29" s="141"/>
      <c r="I29" s="5"/>
      <c r="J29" s="145"/>
      <c r="K29" s="52"/>
    </row>
    <row r="30" spans="1:12" s="3" customFormat="1" ht="20.100000000000001" customHeight="1">
      <c r="A30" s="53" t="s">
        <v>216</v>
      </c>
      <c r="B30" s="6" t="s">
        <v>20</v>
      </c>
      <c r="C30" s="5" t="s">
        <v>28</v>
      </c>
      <c r="D30" s="19"/>
      <c r="E30" s="19"/>
      <c r="F30" s="19"/>
      <c r="G30" s="134"/>
      <c r="H30" s="141"/>
      <c r="I30" s="5"/>
      <c r="J30" s="145"/>
      <c r="K30" s="52"/>
    </row>
    <row r="31" spans="1:12" s="3" customFormat="1" ht="25.5">
      <c r="A31" s="53" t="s">
        <v>217</v>
      </c>
      <c r="B31" s="20" t="s">
        <v>378</v>
      </c>
      <c r="C31" s="19"/>
      <c r="D31" s="5" t="s">
        <v>28</v>
      </c>
      <c r="E31" s="19"/>
      <c r="F31" s="5"/>
      <c r="G31" s="130"/>
      <c r="H31" s="141"/>
      <c r="I31" s="5"/>
      <c r="J31" s="145"/>
      <c r="K31" s="52"/>
    </row>
    <row r="32" spans="1:12" s="3" customFormat="1" ht="15">
      <c r="A32" s="50" t="s">
        <v>95</v>
      </c>
      <c r="B32" s="34" t="s">
        <v>51</v>
      </c>
      <c r="C32" s="35"/>
      <c r="D32" s="36"/>
      <c r="E32" s="36"/>
      <c r="F32" s="36"/>
      <c r="G32" s="36"/>
      <c r="H32" s="187"/>
      <c r="I32" s="36"/>
      <c r="J32" s="188"/>
      <c r="K32" s="39"/>
    </row>
    <row r="33" spans="1:12" s="3" customFormat="1">
      <c r="A33" s="53" t="s">
        <v>218</v>
      </c>
      <c r="B33" s="20" t="s">
        <v>266</v>
      </c>
      <c r="C33" s="19"/>
      <c r="D33" s="5" t="s">
        <v>28</v>
      </c>
      <c r="E33" s="5" t="s">
        <v>28</v>
      </c>
      <c r="F33" s="19"/>
      <c r="G33" s="134"/>
      <c r="H33" s="141"/>
      <c r="I33" s="5"/>
      <c r="J33" s="145"/>
      <c r="K33" s="52"/>
    </row>
    <row r="34" spans="1:12" ht="38.25">
      <c r="A34" s="53" t="s">
        <v>219</v>
      </c>
      <c r="B34" s="20" t="s">
        <v>379</v>
      </c>
      <c r="C34" s="19"/>
      <c r="D34" s="5" t="s">
        <v>28</v>
      </c>
      <c r="E34" s="5" t="s">
        <v>28</v>
      </c>
      <c r="F34" s="5"/>
      <c r="G34" s="130"/>
      <c r="H34" s="141"/>
      <c r="I34" s="5"/>
      <c r="J34" s="145"/>
      <c r="K34" s="52"/>
    </row>
    <row r="35" spans="1:12" ht="13.5" thickBot="1">
      <c r="A35" s="53" t="s">
        <v>220</v>
      </c>
      <c r="B35" s="1" t="s">
        <v>20</v>
      </c>
      <c r="C35" s="5" t="s">
        <v>28</v>
      </c>
      <c r="D35" s="19"/>
      <c r="E35" s="19"/>
      <c r="F35" s="19"/>
      <c r="G35" s="134"/>
      <c r="H35" s="189"/>
      <c r="I35" s="161"/>
      <c r="J35" s="190"/>
      <c r="K35" s="52"/>
    </row>
    <row r="36" spans="1:12" ht="16.5" customHeight="1">
      <c r="B36" s="356" t="s">
        <v>446</v>
      </c>
      <c r="C36" s="357"/>
      <c r="D36" s="357"/>
      <c r="E36" s="357"/>
      <c r="F36" s="358"/>
      <c r="G36" s="5">
        <f>SUM(G23:G35)</f>
        <v>0</v>
      </c>
      <c r="H36" s="370" t="s">
        <v>447</v>
      </c>
      <c r="I36" s="371"/>
      <c r="J36" s="371"/>
      <c r="K36" s="5">
        <f>SUM(K23:K35)</f>
        <v>0</v>
      </c>
      <c r="L36" s="223"/>
    </row>
    <row r="37" spans="1:12" ht="15">
      <c r="B37" s="356" t="s">
        <v>448</v>
      </c>
      <c r="C37" s="357"/>
      <c r="D37" s="357"/>
      <c r="E37" s="357"/>
      <c r="F37" s="358"/>
      <c r="G37" s="5">
        <f ca="1">'Trauma generella krav'!G24</f>
        <v>0</v>
      </c>
      <c r="H37" s="356" t="s">
        <v>449</v>
      </c>
      <c r="I37" s="357"/>
      <c r="J37" s="357"/>
      <c r="K37" s="220">
        <f ca="1">'Trauma generella krav'!K24</f>
        <v>0</v>
      </c>
      <c r="L37" s="223"/>
    </row>
    <row r="38" spans="1:12" ht="13.5" thickBot="1">
      <c r="B38" s="356" t="s">
        <v>450</v>
      </c>
      <c r="C38" s="357"/>
      <c r="D38" s="357"/>
      <c r="E38" s="357"/>
      <c r="F38" s="358"/>
      <c r="G38" s="5">
        <f>SUM(G36:G37)</f>
        <v>0</v>
      </c>
      <c r="H38" s="356" t="s">
        <v>451</v>
      </c>
      <c r="I38" s="357"/>
      <c r="J38" s="357"/>
      <c r="K38" s="130">
        <f>SUM(K36:K37)</f>
        <v>0</v>
      </c>
      <c r="L38" s="223"/>
    </row>
    <row r="39" spans="1:12" ht="58.9" customHeight="1" thickBot="1">
      <c r="B39" s="359"/>
      <c r="C39" s="359"/>
      <c r="D39" s="359"/>
      <c r="E39" s="359"/>
      <c r="F39" s="359"/>
      <c r="G39" s="327"/>
      <c r="H39" s="360" t="s">
        <v>452</v>
      </c>
      <c r="I39" s="361"/>
      <c r="J39" s="362"/>
      <c r="K39" s="178" t="e">
        <f>F16*(1+(($G$38-K38)/$G$38)*1.5)</f>
        <v>#DIV/0!</v>
      </c>
    </row>
    <row r="40" spans="1:12">
      <c r="A40" s="116"/>
      <c r="B40" s="115"/>
      <c r="C40" s="117"/>
      <c r="D40" s="117"/>
      <c r="E40" s="117"/>
      <c r="F40" s="117"/>
      <c r="G40" s="117"/>
      <c r="H40" s="117"/>
      <c r="I40" s="117"/>
      <c r="J40" s="115"/>
    </row>
    <row r="41" spans="1:12">
      <c r="A41" s="116"/>
      <c r="B41" s="115"/>
      <c r="C41" s="117"/>
      <c r="D41" s="117"/>
      <c r="E41" s="117"/>
      <c r="F41" s="117"/>
      <c r="G41" s="117"/>
      <c r="H41" s="117"/>
      <c r="I41" s="117"/>
      <c r="J41" s="115"/>
    </row>
    <row r="42" spans="1:12">
      <c r="A42" s="116"/>
      <c r="B42" s="115"/>
      <c r="C42" s="117"/>
      <c r="D42" s="117"/>
      <c r="E42" s="117"/>
      <c r="F42" s="115"/>
      <c r="G42" s="117"/>
      <c r="H42" s="117"/>
      <c r="I42" s="117"/>
      <c r="J42" s="115"/>
    </row>
    <row r="43" spans="1:12" ht="23.45" customHeight="1">
      <c r="A43" s="384" t="s">
        <v>367</v>
      </c>
      <c r="B43" s="384"/>
    </row>
    <row r="44" spans="1:12" ht="15.75">
      <c r="A44" s="84"/>
    </row>
    <row r="45" spans="1:12">
      <c r="A45" s="85" t="s">
        <v>312</v>
      </c>
    </row>
    <row r="46" spans="1:12">
      <c r="A46" s="85"/>
    </row>
    <row r="47" spans="1:12">
      <c r="A47" s="86" t="s">
        <v>313</v>
      </c>
      <c r="C47" s="87" t="s">
        <v>314</v>
      </c>
    </row>
    <row r="48" spans="1:12" ht="13.5" thickBot="1">
      <c r="A48" s="88"/>
    </row>
    <row r="49" spans="1:12" s="92" customFormat="1" ht="57" thickBot="1">
      <c r="A49" s="195" t="s">
        <v>315</v>
      </c>
      <c r="B49" s="89" t="s">
        <v>316</v>
      </c>
      <c r="C49" s="90" t="s">
        <v>29</v>
      </c>
      <c r="D49" s="91" t="s">
        <v>317</v>
      </c>
      <c r="E49" s="179" t="s">
        <v>455</v>
      </c>
      <c r="F49" s="179" t="s">
        <v>456</v>
      </c>
      <c r="G49" s="179" t="s">
        <v>318</v>
      </c>
      <c r="H49" s="179" t="s">
        <v>319</v>
      </c>
      <c r="I49" s="149" t="s">
        <v>321</v>
      </c>
      <c r="J49" s="363" t="s">
        <v>320</v>
      </c>
      <c r="K49" s="364"/>
    </row>
    <row r="50" spans="1:12" s="92" customFormat="1">
      <c r="A50" s="196">
        <v>1</v>
      </c>
      <c r="B50" s="121" t="s">
        <v>363</v>
      </c>
      <c r="C50" s="96" t="s">
        <v>221</v>
      </c>
      <c r="D50" s="95">
        <v>1</v>
      </c>
      <c r="E50" s="269">
        <v>500</v>
      </c>
      <c r="F50" s="191">
        <f>D50*E50</f>
        <v>500</v>
      </c>
      <c r="G50" s="191"/>
      <c r="H50" s="269"/>
      <c r="I50" s="271"/>
      <c r="J50" s="373"/>
      <c r="K50" s="374"/>
    </row>
    <row r="51" spans="1:12" s="92" customFormat="1">
      <c r="A51" s="196">
        <v>2</v>
      </c>
      <c r="B51" s="200" t="s">
        <v>364</v>
      </c>
      <c r="C51" s="96" t="s">
        <v>221</v>
      </c>
      <c r="D51" s="97">
        <v>1</v>
      </c>
      <c r="E51" s="270"/>
      <c r="F51" s="191">
        <f>D51*E51</f>
        <v>0</v>
      </c>
      <c r="G51" s="100"/>
      <c r="H51" s="270"/>
      <c r="I51" s="272"/>
      <c r="J51" s="375"/>
      <c r="K51" s="376"/>
    </row>
    <row r="52" spans="1:12" s="92" customFormat="1">
      <c r="A52" s="196">
        <v>3</v>
      </c>
      <c r="B52" s="200" t="s">
        <v>365</v>
      </c>
      <c r="C52" s="96" t="s">
        <v>228</v>
      </c>
      <c r="D52" s="97">
        <v>1</v>
      </c>
      <c r="E52" s="270"/>
      <c r="F52" s="191">
        <f>D52*E52</f>
        <v>0</v>
      </c>
      <c r="G52" s="100"/>
      <c r="H52" s="270"/>
      <c r="I52" s="272"/>
      <c r="J52" s="375"/>
      <c r="K52" s="376"/>
    </row>
    <row r="53" spans="1:12" s="92" customFormat="1">
      <c r="A53" s="196">
        <v>4</v>
      </c>
      <c r="B53" s="200" t="s">
        <v>366</v>
      </c>
      <c r="C53" s="96" t="s">
        <v>234</v>
      </c>
      <c r="D53" s="97">
        <v>1</v>
      </c>
      <c r="E53" s="270"/>
      <c r="F53" s="191">
        <f>D53*E53</f>
        <v>0</v>
      </c>
      <c r="G53" s="100"/>
      <c r="H53" s="270"/>
      <c r="I53" s="272"/>
      <c r="J53" s="375"/>
      <c r="K53" s="376"/>
    </row>
    <row r="54" spans="1:12" s="92" customFormat="1">
      <c r="A54" s="197"/>
      <c r="B54" s="200"/>
      <c r="C54" s="99"/>
      <c r="D54" s="99"/>
      <c r="E54" s="100"/>
      <c r="F54" s="191"/>
      <c r="G54" s="100"/>
      <c r="H54" s="100"/>
      <c r="I54" s="151"/>
      <c r="J54" s="379"/>
      <c r="K54" s="380"/>
    </row>
    <row r="55" spans="1:12" s="92" customFormat="1">
      <c r="A55" s="196"/>
      <c r="B55" s="200"/>
      <c r="C55" s="99"/>
      <c r="D55" s="99"/>
      <c r="E55" s="100"/>
      <c r="F55" s="191"/>
      <c r="G55" s="100"/>
      <c r="H55" s="100"/>
      <c r="I55" s="151"/>
      <c r="J55" s="379"/>
      <c r="K55" s="380"/>
    </row>
    <row r="56" spans="1:12" s="92" customFormat="1">
      <c r="A56" s="196"/>
      <c r="B56" s="200"/>
      <c r="C56" s="99"/>
      <c r="D56" s="99"/>
      <c r="E56" s="99"/>
      <c r="F56" s="99"/>
      <c r="G56" s="100"/>
      <c r="H56" s="100"/>
      <c r="I56" s="151"/>
      <c r="J56" s="379"/>
      <c r="K56" s="380"/>
    </row>
    <row r="57" spans="1:12" s="92" customFormat="1" ht="13.5" thickBot="1">
      <c r="A57" s="198"/>
      <c r="B57" s="201" t="s">
        <v>325</v>
      </c>
      <c r="C57" s="202"/>
      <c r="D57" s="203"/>
      <c r="E57" s="203"/>
      <c r="F57" s="213">
        <f>SUM(F50:F56)</f>
        <v>500</v>
      </c>
      <c r="G57" s="205"/>
      <c r="H57" s="207"/>
      <c r="I57" s="208"/>
      <c r="J57" s="377"/>
      <c r="K57" s="378"/>
    </row>
    <row r="58" spans="1:12" s="105" customFormat="1">
      <c r="A58" s="102"/>
      <c r="B58" s="106"/>
      <c r="C58" s="107"/>
      <c r="D58" s="108"/>
      <c r="E58" s="104"/>
      <c r="F58" s="103"/>
      <c r="G58" s="103"/>
      <c r="H58" s="103"/>
      <c r="I58" s="104"/>
    </row>
    <row r="59" spans="1:12" s="105" customFormat="1" ht="13.5" thickBot="1">
      <c r="A59" s="102"/>
      <c r="B59" s="106"/>
      <c r="C59" s="107"/>
      <c r="D59" s="108"/>
      <c r="E59" s="104"/>
      <c r="F59" s="103"/>
      <c r="G59" s="103"/>
      <c r="H59" s="103"/>
      <c r="I59" s="104"/>
    </row>
    <row r="60" spans="1:12" s="105" customFormat="1" ht="30" customHeight="1" thickBot="1">
      <c r="A60" s="102"/>
      <c r="B60" s="106"/>
      <c r="C60" s="107"/>
      <c r="D60" s="108"/>
      <c r="E60" s="104"/>
      <c r="F60" s="103"/>
      <c r="G60" s="103"/>
      <c r="H60" s="367" t="s">
        <v>445</v>
      </c>
      <c r="I60" s="368"/>
      <c r="J60" s="369"/>
    </row>
    <row r="61" spans="1:12" s="2" customFormat="1" ht="40.5" customHeight="1">
      <c r="A61" s="372" t="s">
        <v>326</v>
      </c>
      <c r="B61" s="372"/>
      <c r="C61" s="353" t="s">
        <v>29</v>
      </c>
      <c r="D61" s="354"/>
      <c r="E61" s="354"/>
      <c r="F61" s="354"/>
      <c r="G61" s="354"/>
      <c r="H61" s="381" t="s">
        <v>23</v>
      </c>
      <c r="I61" s="355"/>
      <c r="J61" s="144" t="s">
        <v>453</v>
      </c>
      <c r="K61" s="217" t="s">
        <v>443</v>
      </c>
      <c r="L61" s="221"/>
    </row>
    <row r="62" spans="1:12" s="3" customFormat="1" ht="15">
      <c r="A62" s="49" t="s">
        <v>96</v>
      </c>
      <c r="B62" s="28" t="s">
        <v>52</v>
      </c>
      <c r="C62" s="32"/>
      <c r="D62" s="32"/>
      <c r="E62" s="32"/>
      <c r="F62" s="32"/>
      <c r="G62" s="32"/>
      <c r="H62" s="139"/>
      <c r="I62" s="32"/>
      <c r="J62" s="143"/>
      <c r="K62" s="37"/>
    </row>
    <row r="63" spans="1:12" s="3" customFormat="1" ht="15">
      <c r="A63" s="50" t="s">
        <v>221</v>
      </c>
      <c r="B63" s="34" t="s">
        <v>49</v>
      </c>
      <c r="C63" s="35"/>
      <c r="D63" s="36"/>
      <c r="E63" s="36"/>
      <c r="F63" s="36"/>
      <c r="G63" s="36"/>
      <c r="H63" s="187"/>
      <c r="I63" s="36"/>
      <c r="J63" s="188"/>
      <c r="K63" s="39"/>
    </row>
    <row r="64" spans="1:12" s="3" customFormat="1">
      <c r="A64" s="53" t="s">
        <v>222</v>
      </c>
      <c r="B64" s="20" t="s">
        <v>266</v>
      </c>
      <c r="C64" s="19"/>
      <c r="D64" s="5" t="s">
        <v>28</v>
      </c>
      <c r="E64" s="5" t="s">
        <v>28</v>
      </c>
      <c r="F64" s="5"/>
      <c r="G64" s="130"/>
      <c r="H64" s="141"/>
      <c r="I64" s="5"/>
      <c r="J64" s="145"/>
      <c r="K64" s="52"/>
    </row>
    <row r="65" spans="1:11" s="3" customFormat="1" ht="38.25">
      <c r="A65" s="53" t="s">
        <v>223</v>
      </c>
      <c r="B65" s="58" t="s">
        <v>380</v>
      </c>
      <c r="C65" s="19"/>
      <c r="D65" s="5" t="s">
        <v>28</v>
      </c>
      <c r="E65" s="5" t="s">
        <v>28</v>
      </c>
      <c r="F65" s="5"/>
      <c r="G65" s="130"/>
      <c r="H65" s="141"/>
      <c r="I65" s="5"/>
      <c r="J65" s="145"/>
      <c r="K65" s="52"/>
    </row>
    <row r="66" spans="1:11" s="3" customFormat="1">
      <c r="A66" s="53" t="s">
        <v>224</v>
      </c>
      <c r="B66" s="6" t="s">
        <v>20</v>
      </c>
      <c r="C66" s="5" t="s">
        <v>28</v>
      </c>
      <c r="D66" s="19"/>
      <c r="E66" s="19"/>
      <c r="F66" s="19"/>
      <c r="G66" s="134"/>
      <c r="H66" s="141"/>
      <c r="I66" s="5"/>
      <c r="J66" s="145"/>
      <c r="K66" s="52"/>
    </row>
    <row r="67" spans="1:11" s="3" customFormat="1" ht="38.25">
      <c r="A67" s="53" t="s">
        <v>225</v>
      </c>
      <c r="B67" s="20" t="s">
        <v>381</v>
      </c>
      <c r="C67" s="19"/>
      <c r="D67" s="5" t="s">
        <v>28</v>
      </c>
      <c r="E67" s="5" t="s">
        <v>28</v>
      </c>
      <c r="F67" s="5"/>
      <c r="G67" s="130"/>
      <c r="H67" s="141"/>
      <c r="I67" s="5"/>
      <c r="J67" s="145"/>
      <c r="K67" s="52"/>
    </row>
    <row r="68" spans="1:11" s="3" customFormat="1" ht="38.25">
      <c r="A68" s="53" t="s">
        <v>226</v>
      </c>
      <c r="B68" s="20" t="s">
        <v>382</v>
      </c>
      <c r="C68" s="19"/>
      <c r="D68" s="5" t="s">
        <v>28</v>
      </c>
      <c r="E68" s="19"/>
      <c r="F68" s="5"/>
      <c r="G68" s="130"/>
      <c r="H68" s="288"/>
      <c r="I68" s="5"/>
      <c r="J68" s="145"/>
      <c r="K68" s="52"/>
    </row>
    <row r="69" spans="1:11" s="3" customFormat="1" ht="38.25">
      <c r="A69" s="53" t="s">
        <v>227</v>
      </c>
      <c r="B69" s="11" t="s">
        <v>383</v>
      </c>
      <c r="C69" s="19"/>
      <c r="D69" s="5" t="s">
        <v>28</v>
      </c>
      <c r="E69" s="5" t="s">
        <v>28</v>
      </c>
      <c r="F69" s="5"/>
      <c r="G69" s="130"/>
      <c r="H69" s="289"/>
      <c r="I69" s="5"/>
      <c r="J69" s="145"/>
      <c r="K69" s="52"/>
    </row>
    <row r="70" spans="1:11" s="3" customFormat="1" ht="15">
      <c r="A70" s="50" t="s">
        <v>228</v>
      </c>
      <c r="B70" s="34" t="s">
        <v>50</v>
      </c>
      <c r="C70" s="35"/>
      <c r="D70" s="36"/>
      <c r="E70" s="36"/>
      <c r="F70" s="36"/>
      <c r="G70" s="36"/>
      <c r="H70" s="187"/>
      <c r="I70" s="36"/>
      <c r="J70" s="188"/>
      <c r="K70" s="39"/>
    </row>
    <row r="71" spans="1:11" s="3" customFormat="1">
      <c r="A71" s="53" t="s">
        <v>233</v>
      </c>
      <c r="B71" s="20" t="s">
        <v>267</v>
      </c>
      <c r="C71" s="19"/>
      <c r="D71" s="5" t="s">
        <v>28</v>
      </c>
      <c r="E71" s="5" t="s">
        <v>28</v>
      </c>
      <c r="F71" s="5"/>
      <c r="G71" s="130"/>
      <c r="H71" s="141"/>
      <c r="I71" s="5"/>
      <c r="J71" s="145"/>
      <c r="K71" s="52"/>
    </row>
    <row r="72" spans="1:11" s="3" customFormat="1" ht="25.5">
      <c r="A72" s="53" t="s">
        <v>232</v>
      </c>
      <c r="B72" s="20" t="s">
        <v>384</v>
      </c>
      <c r="C72" s="19"/>
      <c r="D72" s="5" t="s">
        <v>28</v>
      </c>
      <c r="E72" s="5" t="s">
        <v>28</v>
      </c>
      <c r="F72" s="5"/>
      <c r="G72" s="130"/>
      <c r="H72" s="141"/>
      <c r="I72" s="5"/>
      <c r="J72" s="145"/>
      <c r="K72" s="52"/>
    </row>
    <row r="73" spans="1:11" s="3" customFormat="1">
      <c r="A73" s="53" t="s">
        <v>231</v>
      </c>
      <c r="B73" s="6" t="s">
        <v>20</v>
      </c>
      <c r="C73" s="5" t="s">
        <v>28</v>
      </c>
      <c r="D73" s="19"/>
      <c r="E73" s="19"/>
      <c r="F73" s="19"/>
      <c r="G73" s="134"/>
      <c r="H73" s="141"/>
      <c r="I73" s="5"/>
      <c r="J73" s="145"/>
      <c r="K73" s="52"/>
    </row>
    <row r="74" spans="1:11" s="3" customFormat="1" ht="25.5">
      <c r="A74" s="53" t="s">
        <v>230</v>
      </c>
      <c r="B74" s="20" t="s">
        <v>378</v>
      </c>
      <c r="C74" s="19"/>
      <c r="D74" s="5" t="s">
        <v>28</v>
      </c>
      <c r="E74" s="19"/>
      <c r="F74" s="5"/>
      <c r="G74" s="130"/>
      <c r="H74" s="141"/>
      <c r="I74" s="5"/>
      <c r="J74" s="145"/>
      <c r="K74" s="52"/>
    </row>
    <row r="75" spans="1:11" s="3" customFormat="1" ht="25.5">
      <c r="A75" s="53" t="s">
        <v>229</v>
      </c>
      <c r="B75" s="20" t="s">
        <v>385</v>
      </c>
      <c r="C75" s="19"/>
      <c r="D75" s="5" t="s">
        <v>28</v>
      </c>
      <c r="E75" s="19"/>
      <c r="F75" s="5"/>
      <c r="G75" s="130"/>
      <c r="H75" s="141"/>
      <c r="I75" s="5"/>
      <c r="J75" s="145"/>
      <c r="K75" s="52"/>
    </row>
    <row r="76" spans="1:11" s="3" customFormat="1" ht="15">
      <c r="A76" s="50" t="s">
        <v>234</v>
      </c>
      <c r="B76" s="34" t="s">
        <v>51</v>
      </c>
      <c r="C76" s="35"/>
      <c r="D76" s="36"/>
      <c r="E76" s="36"/>
      <c r="F76" s="36"/>
      <c r="G76" s="36"/>
      <c r="H76" s="187"/>
      <c r="I76" s="36"/>
      <c r="J76" s="188"/>
      <c r="K76" s="39"/>
    </row>
    <row r="77" spans="1:11" s="3" customFormat="1">
      <c r="A77" s="53" t="s">
        <v>235</v>
      </c>
      <c r="B77" s="20" t="s">
        <v>267</v>
      </c>
      <c r="C77" s="19"/>
      <c r="D77" s="5" t="s">
        <v>28</v>
      </c>
      <c r="E77" s="5" t="s">
        <v>28</v>
      </c>
      <c r="F77" s="5"/>
      <c r="G77" s="130"/>
      <c r="H77" s="141"/>
      <c r="I77" s="5"/>
      <c r="J77" s="145"/>
      <c r="K77" s="52"/>
    </row>
    <row r="78" spans="1:11" s="3" customFormat="1" ht="38.25">
      <c r="A78" s="53" t="s">
        <v>236</v>
      </c>
      <c r="B78" s="20" t="s">
        <v>386</v>
      </c>
      <c r="C78" s="19"/>
      <c r="D78" s="5" t="s">
        <v>28</v>
      </c>
      <c r="E78" s="5" t="s">
        <v>28</v>
      </c>
      <c r="F78" s="5"/>
      <c r="G78" s="130"/>
      <c r="H78" s="141"/>
      <c r="I78" s="5"/>
      <c r="J78" s="145"/>
      <c r="K78" s="52"/>
    </row>
    <row r="79" spans="1:11" s="3" customFormat="1">
      <c r="A79" s="53" t="s">
        <v>237</v>
      </c>
      <c r="B79" s="6" t="s">
        <v>20</v>
      </c>
      <c r="C79" s="5" t="s">
        <v>28</v>
      </c>
      <c r="D79" s="19"/>
      <c r="E79" s="19"/>
      <c r="F79" s="19"/>
      <c r="G79" s="134"/>
      <c r="H79" s="141"/>
      <c r="I79" s="5"/>
      <c r="J79" s="145"/>
      <c r="K79" s="52"/>
    </row>
    <row r="80" spans="1:11" s="3" customFormat="1" ht="13.5" thickBot="1">
      <c r="A80" s="53" t="s">
        <v>238</v>
      </c>
      <c r="B80" s="11" t="s">
        <v>31</v>
      </c>
      <c r="C80" s="5" t="s">
        <v>28</v>
      </c>
      <c r="D80" s="19"/>
      <c r="E80" s="19"/>
      <c r="F80" s="19"/>
      <c r="G80" s="134"/>
      <c r="H80" s="189"/>
      <c r="I80" s="161"/>
      <c r="J80" s="190"/>
      <c r="K80" s="52"/>
    </row>
    <row r="81" spans="1:12" ht="16.5" customHeight="1">
      <c r="B81" s="356" t="s">
        <v>446</v>
      </c>
      <c r="C81" s="357"/>
      <c r="D81" s="357"/>
      <c r="E81" s="357"/>
      <c r="F81" s="358"/>
      <c r="G81" s="5">
        <f>SUM(G64:G80)</f>
        <v>0</v>
      </c>
      <c r="H81" s="370" t="s">
        <v>447</v>
      </c>
      <c r="I81" s="371"/>
      <c r="J81" s="371"/>
      <c r="K81" s="5">
        <f>SUM(K64:K80)</f>
        <v>0</v>
      </c>
      <c r="L81" s="223"/>
    </row>
    <row r="82" spans="1:12" ht="15">
      <c r="B82" s="356" t="s">
        <v>448</v>
      </c>
      <c r="C82" s="357"/>
      <c r="D82" s="357"/>
      <c r="E82" s="357"/>
      <c r="F82" s="358"/>
      <c r="G82" s="5">
        <f ca="1">'Trauma generella krav'!G24</f>
        <v>0</v>
      </c>
      <c r="H82" s="356" t="s">
        <v>449</v>
      </c>
      <c r="I82" s="357"/>
      <c r="J82" s="357"/>
      <c r="K82" s="220">
        <f ca="1">'Trauma generella krav'!K24</f>
        <v>0</v>
      </c>
      <c r="L82" s="223"/>
    </row>
    <row r="83" spans="1:12" ht="13.5" thickBot="1">
      <c r="B83" s="356" t="s">
        <v>450</v>
      </c>
      <c r="C83" s="357"/>
      <c r="D83" s="357"/>
      <c r="E83" s="357"/>
      <c r="F83" s="358"/>
      <c r="G83" s="5">
        <f>SUM(G81:G82)</f>
        <v>0</v>
      </c>
      <c r="H83" s="356" t="s">
        <v>451</v>
      </c>
      <c r="I83" s="357"/>
      <c r="J83" s="357"/>
      <c r="K83" s="130">
        <f>SUM(K81:K82)</f>
        <v>0</v>
      </c>
      <c r="L83" s="223"/>
    </row>
    <row r="84" spans="1:12" ht="58.9" customHeight="1" thickBot="1">
      <c r="B84" s="359"/>
      <c r="C84" s="359"/>
      <c r="D84" s="359"/>
      <c r="E84" s="359"/>
      <c r="F84" s="359"/>
      <c r="G84" s="327"/>
      <c r="H84" s="360" t="s">
        <v>452</v>
      </c>
      <c r="I84" s="361"/>
      <c r="J84" s="362"/>
      <c r="K84" s="178" t="e">
        <f>G57*(1+(($G$83-K83)/$G$83)*1.5)</f>
        <v>#DIV/0!</v>
      </c>
    </row>
    <row r="85" spans="1:12" s="3" customFormat="1">
      <c r="A85" s="116"/>
      <c r="B85" s="106"/>
      <c r="C85" s="117"/>
      <c r="D85" s="117"/>
      <c r="E85" s="117"/>
      <c r="F85" s="117"/>
      <c r="G85" s="117"/>
      <c r="H85" s="117"/>
      <c r="I85" s="117"/>
      <c r="J85" s="115"/>
    </row>
    <row r="86" spans="1:12" s="3" customFormat="1">
      <c r="A86" s="116"/>
      <c r="B86" s="106"/>
      <c r="C86" s="117"/>
      <c r="D86" s="117"/>
      <c r="E86" s="117"/>
      <c r="F86" s="117"/>
      <c r="G86" s="117"/>
      <c r="H86" s="117"/>
      <c r="I86" s="117"/>
      <c r="J86" s="115"/>
    </row>
    <row r="87" spans="1:12" s="3" customFormat="1">
      <c r="A87" s="116"/>
      <c r="B87" s="106"/>
      <c r="C87" s="117"/>
      <c r="D87" s="117"/>
      <c r="E87" s="117"/>
      <c r="F87" s="117"/>
      <c r="G87" s="117"/>
      <c r="H87" s="117"/>
      <c r="I87" s="117"/>
      <c r="J87" s="115"/>
    </row>
    <row r="88" spans="1:12" ht="24" customHeight="1">
      <c r="A88" s="118" t="s">
        <v>371</v>
      </c>
      <c r="B88" s="119"/>
    </row>
    <row r="89" spans="1:12" ht="15.75">
      <c r="A89" s="84"/>
    </row>
    <row r="90" spans="1:12">
      <c r="A90" s="85" t="s">
        <v>312</v>
      </c>
    </row>
    <row r="91" spans="1:12">
      <c r="A91" s="85"/>
    </row>
    <row r="92" spans="1:12">
      <c r="A92" s="86" t="s">
        <v>313</v>
      </c>
      <c r="C92" s="87" t="s">
        <v>314</v>
      </c>
    </row>
    <row r="93" spans="1:12" ht="13.5" thickBot="1">
      <c r="A93" s="88"/>
    </row>
    <row r="94" spans="1:12" s="92" customFormat="1" ht="57" thickBot="1">
      <c r="A94" s="195" t="s">
        <v>315</v>
      </c>
      <c r="B94" s="89" t="s">
        <v>316</v>
      </c>
      <c r="C94" s="90" t="s">
        <v>29</v>
      </c>
      <c r="D94" s="91" t="s">
        <v>317</v>
      </c>
      <c r="E94" s="179" t="s">
        <v>455</v>
      </c>
      <c r="F94" s="179" t="s">
        <v>456</v>
      </c>
      <c r="G94" s="91" t="s">
        <v>318</v>
      </c>
      <c r="H94" s="91" t="s">
        <v>319</v>
      </c>
      <c r="I94" s="149" t="s">
        <v>321</v>
      </c>
      <c r="J94" s="363" t="s">
        <v>320</v>
      </c>
      <c r="K94" s="364"/>
    </row>
    <row r="95" spans="1:12" s="92" customFormat="1">
      <c r="A95" s="196">
        <v>1</v>
      </c>
      <c r="B95" s="228" t="s">
        <v>440</v>
      </c>
      <c r="C95" s="96" t="s">
        <v>98</v>
      </c>
      <c r="D95" s="95">
        <v>1</v>
      </c>
      <c r="E95" s="269"/>
      <c r="F95" s="191">
        <f>D95*E95</f>
        <v>0</v>
      </c>
      <c r="G95" s="269"/>
      <c r="H95" s="269"/>
      <c r="I95" s="271"/>
      <c r="J95" s="373"/>
      <c r="K95" s="374"/>
    </row>
    <row r="96" spans="1:12" s="92" customFormat="1">
      <c r="A96" s="196">
        <v>2</v>
      </c>
      <c r="B96" s="228" t="s">
        <v>441</v>
      </c>
      <c r="C96" s="96" t="s">
        <v>98</v>
      </c>
      <c r="D96" s="97">
        <v>1</v>
      </c>
      <c r="E96" s="270"/>
      <c r="F96" s="191">
        <f>D96*E96</f>
        <v>0</v>
      </c>
      <c r="G96" s="270"/>
      <c r="H96" s="270"/>
      <c r="I96" s="272"/>
      <c r="J96" s="375"/>
      <c r="K96" s="376"/>
    </row>
    <row r="97" spans="1:12" s="92" customFormat="1">
      <c r="A97" s="196">
        <v>3</v>
      </c>
      <c r="B97" s="200" t="s">
        <v>368</v>
      </c>
      <c r="C97" s="93" t="s">
        <v>104</v>
      </c>
      <c r="D97" s="97">
        <v>1</v>
      </c>
      <c r="E97" s="270"/>
      <c r="F97" s="191">
        <f>D97*E97</f>
        <v>0</v>
      </c>
      <c r="G97" s="270"/>
      <c r="H97" s="270"/>
      <c r="I97" s="272"/>
      <c r="J97" s="375"/>
      <c r="K97" s="376"/>
    </row>
    <row r="98" spans="1:12" s="92" customFormat="1">
      <c r="A98" s="196">
        <v>4</v>
      </c>
      <c r="B98" s="121" t="s">
        <v>369</v>
      </c>
      <c r="C98" s="93" t="s">
        <v>9</v>
      </c>
      <c r="D98" s="97">
        <v>1</v>
      </c>
      <c r="E98" s="270"/>
      <c r="F98" s="191">
        <f>D98*E98</f>
        <v>0</v>
      </c>
      <c r="G98" s="270"/>
      <c r="H98" s="270"/>
      <c r="I98" s="272"/>
      <c r="J98" s="375"/>
      <c r="K98" s="376"/>
    </row>
    <row r="99" spans="1:12" s="92" customFormat="1">
      <c r="A99" s="196">
        <v>5</v>
      </c>
      <c r="B99" s="200" t="s">
        <v>370</v>
      </c>
      <c r="C99" s="98" t="s">
        <v>13</v>
      </c>
      <c r="D99" s="329">
        <v>1</v>
      </c>
      <c r="E99" s="270"/>
      <c r="F99" s="191">
        <f>D99*E99</f>
        <v>0</v>
      </c>
      <c r="G99" s="270"/>
      <c r="H99" s="270"/>
      <c r="I99" s="272"/>
      <c r="J99" s="375"/>
      <c r="K99" s="376"/>
    </row>
    <row r="100" spans="1:12" s="92" customFormat="1">
      <c r="A100" s="196"/>
      <c r="B100" s="229" t="s">
        <v>398</v>
      </c>
      <c r="C100" s="99"/>
      <c r="D100" s="99"/>
      <c r="E100" s="100"/>
      <c r="F100" s="191"/>
      <c r="G100" s="100"/>
      <c r="H100" s="100"/>
      <c r="I100" s="151"/>
      <c r="J100" s="379"/>
      <c r="K100" s="380"/>
    </row>
    <row r="101" spans="1:12" s="92" customFormat="1">
      <c r="A101" s="196"/>
      <c r="B101" s="200"/>
      <c r="C101" s="99"/>
      <c r="D101" s="99"/>
      <c r="E101" s="99"/>
      <c r="F101" s="99"/>
      <c r="G101" s="100"/>
      <c r="H101" s="100"/>
      <c r="I101" s="151"/>
      <c r="J101" s="379"/>
      <c r="K101" s="380"/>
    </row>
    <row r="102" spans="1:12" s="92" customFormat="1" ht="13.5" thickBot="1">
      <c r="A102" s="198"/>
      <c r="B102" s="201" t="s">
        <v>325</v>
      </c>
      <c r="C102" s="202"/>
      <c r="D102" s="203"/>
      <c r="E102" s="203"/>
      <c r="F102" s="213">
        <f>SUM(F95:F101)</f>
        <v>0</v>
      </c>
      <c r="G102" s="205"/>
      <c r="H102" s="207"/>
      <c r="I102" s="208"/>
      <c r="J102" s="377"/>
      <c r="K102" s="378"/>
    </row>
    <row r="103" spans="1:12" s="105" customFormat="1" ht="13.5" thickBot="1">
      <c r="A103" s="102"/>
      <c r="B103" s="106"/>
      <c r="C103" s="107"/>
      <c r="D103" s="108"/>
      <c r="E103" s="104"/>
      <c r="F103" s="103"/>
      <c r="G103" s="103"/>
      <c r="H103" s="103"/>
      <c r="I103" s="104"/>
    </row>
    <row r="104" spans="1:12" s="105" customFormat="1" ht="30" customHeight="1" thickBot="1">
      <c r="A104" s="102"/>
      <c r="B104" s="106"/>
      <c r="C104" s="107"/>
      <c r="D104" s="108"/>
      <c r="E104" s="104"/>
      <c r="F104" s="103"/>
      <c r="G104" s="103"/>
      <c r="H104" s="367" t="s">
        <v>445</v>
      </c>
      <c r="I104" s="368"/>
      <c r="J104" s="369"/>
    </row>
    <row r="105" spans="1:12" s="2" customFormat="1" ht="40.5" customHeight="1">
      <c r="A105" s="372" t="s">
        <v>326</v>
      </c>
      <c r="B105" s="372"/>
      <c r="C105" s="353" t="s">
        <v>29</v>
      </c>
      <c r="D105" s="354"/>
      <c r="E105" s="354"/>
      <c r="F105" s="354"/>
      <c r="G105" s="354"/>
      <c r="H105" s="381" t="s">
        <v>23</v>
      </c>
      <c r="I105" s="355"/>
      <c r="J105" s="144" t="s">
        <v>453</v>
      </c>
      <c r="K105" s="217" t="s">
        <v>443</v>
      </c>
      <c r="L105" s="221"/>
    </row>
    <row r="106" spans="1:12" s="3" customFormat="1" ht="30">
      <c r="A106" s="49" t="s">
        <v>97</v>
      </c>
      <c r="B106" s="28" t="s">
        <v>53</v>
      </c>
      <c r="C106" s="32"/>
      <c r="D106" s="32"/>
      <c r="E106" s="32"/>
      <c r="F106" s="32"/>
      <c r="G106" s="32"/>
      <c r="H106" s="139"/>
      <c r="I106" s="32"/>
      <c r="J106" s="143"/>
      <c r="K106" s="37"/>
    </row>
    <row r="107" spans="1:12" s="3" customFormat="1" ht="15">
      <c r="A107" s="50" t="s">
        <v>98</v>
      </c>
      <c r="B107" s="34" t="s">
        <v>49</v>
      </c>
      <c r="C107" s="35"/>
      <c r="D107" s="36"/>
      <c r="E107" s="36"/>
      <c r="F107" s="36"/>
      <c r="G107" s="36"/>
      <c r="H107" s="187"/>
      <c r="I107" s="36"/>
      <c r="J107" s="188"/>
      <c r="K107" s="39"/>
    </row>
    <row r="108" spans="1:12" s="3" customFormat="1">
      <c r="A108" s="53" t="s">
        <v>99</v>
      </c>
      <c r="B108" s="20" t="s">
        <v>267</v>
      </c>
      <c r="C108" s="19"/>
      <c r="D108" s="5" t="s">
        <v>28</v>
      </c>
      <c r="E108" s="5" t="s">
        <v>28</v>
      </c>
      <c r="F108" s="5"/>
      <c r="G108" s="130"/>
      <c r="H108" s="141"/>
      <c r="I108" s="5"/>
      <c r="J108" s="145"/>
      <c r="K108" s="52"/>
    </row>
    <row r="109" spans="1:12" s="3" customFormat="1" ht="38.25">
      <c r="A109" s="53" t="s">
        <v>100</v>
      </c>
      <c r="B109" s="59" t="s">
        <v>387</v>
      </c>
      <c r="C109" s="19"/>
      <c r="D109" s="5" t="s">
        <v>28</v>
      </c>
      <c r="E109" s="5" t="s">
        <v>28</v>
      </c>
      <c r="F109" s="56"/>
      <c r="G109" s="242"/>
      <c r="H109" s="141"/>
      <c r="I109" s="5"/>
      <c r="J109" s="145"/>
      <c r="K109" s="52"/>
    </row>
    <row r="110" spans="1:12" s="3" customFormat="1">
      <c r="A110" s="53" t="s">
        <v>101</v>
      </c>
      <c r="B110" s="6" t="s">
        <v>20</v>
      </c>
      <c r="C110" s="5" t="s">
        <v>28</v>
      </c>
      <c r="D110" s="21"/>
      <c r="E110" s="21"/>
      <c r="F110" s="21"/>
      <c r="G110" s="234"/>
      <c r="H110" s="141"/>
      <c r="I110" s="5"/>
      <c r="J110" s="145"/>
      <c r="K110" s="52"/>
    </row>
    <row r="111" spans="1:12" s="3" customFormat="1" ht="25.5">
      <c r="A111" s="53" t="s">
        <v>102</v>
      </c>
      <c r="B111" s="20" t="s">
        <v>137</v>
      </c>
      <c r="C111" s="5" t="s">
        <v>28</v>
      </c>
      <c r="D111" s="21"/>
      <c r="E111" s="21"/>
      <c r="F111" s="21"/>
      <c r="G111" s="234"/>
      <c r="H111" s="141"/>
      <c r="I111" s="5"/>
      <c r="J111" s="145"/>
      <c r="K111" s="52"/>
    </row>
    <row r="112" spans="1:12" s="3" customFormat="1">
      <c r="A112" s="53" t="s">
        <v>103</v>
      </c>
      <c r="B112" s="20" t="s">
        <v>138</v>
      </c>
      <c r="C112" s="5" t="s">
        <v>28</v>
      </c>
      <c r="D112" s="21"/>
      <c r="E112" s="21"/>
      <c r="F112" s="21"/>
      <c r="G112" s="234"/>
      <c r="H112" s="141"/>
      <c r="I112" s="5"/>
      <c r="J112" s="145"/>
      <c r="K112" s="52"/>
    </row>
    <row r="113" spans="1:11" s="3" customFormat="1">
      <c r="A113" s="53" t="s">
        <v>4</v>
      </c>
      <c r="B113" s="20" t="s">
        <v>1</v>
      </c>
      <c r="C113" s="5" t="s">
        <v>28</v>
      </c>
      <c r="D113" s="21"/>
      <c r="E113" s="21"/>
      <c r="F113" s="21"/>
      <c r="G113" s="234"/>
      <c r="H113" s="141"/>
      <c r="I113" s="5"/>
      <c r="J113" s="145"/>
      <c r="K113" s="52"/>
    </row>
    <row r="114" spans="1:11" s="3" customFormat="1" ht="15">
      <c r="A114" s="50" t="s">
        <v>104</v>
      </c>
      <c r="B114" s="34" t="s">
        <v>54</v>
      </c>
      <c r="C114" s="35"/>
      <c r="D114" s="36"/>
      <c r="E114" s="36"/>
      <c r="F114" s="36"/>
      <c r="G114" s="36"/>
      <c r="H114" s="187"/>
      <c r="I114" s="36"/>
      <c r="J114" s="188"/>
      <c r="K114" s="39"/>
    </row>
    <row r="115" spans="1:11" s="3" customFormat="1">
      <c r="A115" s="53" t="s">
        <v>105</v>
      </c>
      <c r="B115" s="20" t="s">
        <v>267</v>
      </c>
      <c r="C115" s="19"/>
      <c r="D115" s="5" t="s">
        <v>28</v>
      </c>
      <c r="E115" s="5" t="s">
        <v>28</v>
      </c>
      <c r="F115" s="5"/>
      <c r="G115" s="130"/>
      <c r="H115" s="141"/>
      <c r="I115" s="5"/>
      <c r="J115" s="145"/>
      <c r="K115" s="52"/>
    </row>
    <row r="116" spans="1:11" s="3" customFormat="1" ht="25.5">
      <c r="A116" s="53" t="s">
        <v>106</v>
      </c>
      <c r="B116" s="20" t="s">
        <v>390</v>
      </c>
      <c r="C116" s="19"/>
      <c r="D116" s="5" t="s">
        <v>28</v>
      </c>
      <c r="E116" s="5" t="s">
        <v>28</v>
      </c>
      <c r="F116" s="21"/>
      <c r="G116" s="234"/>
      <c r="H116" s="141"/>
      <c r="I116" s="5"/>
      <c r="J116" s="145"/>
      <c r="K116" s="52"/>
    </row>
    <row r="117" spans="1:11" s="3" customFormat="1">
      <c r="A117" s="53" t="s">
        <v>5</v>
      </c>
      <c r="B117" s="6" t="s">
        <v>20</v>
      </c>
      <c r="C117" s="5" t="s">
        <v>28</v>
      </c>
      <c r="D117" s="21"/>
      <c r="E117" s="21"/>
      <c r="F117" s="21"/>
      <c r="G117" s="234"/>
      <c r="H117" s="141"/>
      <c r="I117" s="5"/>
      <c r="J117" s="145"/>
      <c r="K117" s="52"/>
    </row>
    <row r="118" spans="1:11" s="3" customFormat="1">
      <c r="A118" s="53" t="s">
        <v>6</v>
      </c>
      <c r="B118" s="20" t="s">
        <v>75</v>
      </c>
      <c r="C118" s="5" t="s">
        <v>28</v>
      </c>
      <c r="D118" s="21"/>
      <c r="E118" s="21"/>
      <c r="F118" s="21"/>
      <c r="G118" s="234"/>
      <c r="H118" s="141"/>
      <c r="I118" s="5"/>
      <c r="J118" s="145"/>
      <c r="K118" s="52"/>
    </row>
    <row r="119" spans="1:11" s="3" customFormat="1" ht="25.5">
      <c r="A119" s="53" t="s">
        <v>7</v>
      </c>
      <c r="B119" s="20" t="s">
        <v>389</v>
      </c>
      <c r="C119" s="5"/>
      <c r="D119" s="56" t="s">
        <v>28</v>
      </c>
      <c r="E119" s="21"/>
      <c r="F119" s="56"/>
      <c r="G119" s="242"/>
      <c r="H119" s="141"/>
      <c r="I119" s="5"/>
      <c r="J119" s="145"/>
      <c r="K119" s="52"/>
    </row>
    <row r="120" spans="1:11" s="3" customFormat="1" ht="25.5">
      <c r="A120" s="53" t="s">
        <v>8</v>
      </c>
      <c r="B120" s="20" t="s">
        <v>388</v>
      </c>
      <c r="C120" s="21"/>
      <c r="D120" s="5" t="s">
        <v>28</v>
      </c>
      <c r="E120" s="21"/>
      <c r="F120" s="5"/>
      <c r="G120" s="130"/>
      <c r="H120" s="141"/>
      <c r="I120" s="5"/>
      <c r="J120" s="145"/>
      <c r="K120" s="52"/>
    </row>
    <row r="121" spans="1:11" s="3" customFormat="1" ht="15">
      <c r="A121" s="50" t="s">
        <v>9</v>
      </c>
      <c r="B121" s="34" t="s">
        <v>50</v>
      </c>
      <c r="C121" s="35"/>
      <c r="D121" s="36"/>
      <c r="E121" s="36"/>
      <c r="F121" s="36"/>
      <c r="G121" s="36"/>
      <c r="H121" s="187"/>
      <c r="I121" s="36"/>
      <c r="J121" s="188"/>
      <c r="K121" s="39"/>
    </row>
    <row r="122" spans="1:11" s="3" customFormat="1">
      <c r="A122" s="53" t="s">
        <v>10</v>
      </c>
      <c r="B122" s="11" t="s">
        <v>267</v>
      </c>
      <c r="C122" s="19"/>
      <c r="D122" s="5" t="s">
        <v>28</v>
      </c>
      <c r="E122" s="5" t="s">
        <v>28</v>
      </c>
      <c r="F122" s="5"/>
      <c r="G122" s="130"/>
      <c r="H122" s="141"/>
      <c r="I122" s="5"/>
      <c r="J122" s="145"/>
      <c r="K122" s="52"/>
    </row>
    <row r="123" spans="1:11" s="3" customFormat="1" ht="25.5">
      <c r="A123" s="53" t="s">
        <v>11</v>
      </c>
      <c r="B123" s="20" t="s">
        <v>390</v>
      </c>
      <c r="C123" s="19"/>
      <c r="D123" s="5" t="s">
        <v>28</v>
      </c>
      <c r="E123" s="5" t="s">
        <v>28</v>
      </c>
      <c r="F123" s="21"/>
      <c r="G123" s="234"/>
      <c r="H123" s="141"/>
      <c r="I123" s="5"/>
      <c r="J123" s="145"/>
      <c r="K123" s="52"/>
    </row>
    <row r="124" spans="1:11" s="3" customFormat="1">
      <c r="A124" s="53" t="s">
        <v>12</v>
      </c>
      <c r="B124" s="6" t="s">
        <v>20</v>
      </c>
      <c r="C124" s="5" t="s">
        <v>28</v>
      </c>
      <c r="D124" s="21"/>
      <c r="E124" s="21"/>
      <c r="F124" s="21"/>
      <c r="G124" s="234"/>
      <c r="H124" s="141"/>
      <c r="I124" s="5"/>
      <c r="J124" s="145"/>
      <c r="K124" s="52"/>
    </row>
    <row r="125" spans="1:11" s="3" customFormat="1" ht="25.5">
      <c r="A125" s="53" t="s">
        <v>239</v>
      </c>
      <c r="B125" s="11" t="s">
        <v>385</v>
      </c>
      <c r="C125" s="21"/>
      <c r="D125" s="5" t="s">
        <v>28</v>
      </c>
      <c r="E125" s="21"/>
      <c r="F125" s="5"/>
      <c r="G125" s="130"/>
      <c r="H125" s="141"/>
      <c r="I125" s="5"/>
      <c r="J125" s="145"/>
      <c r="K125" s="52"/>
    </row>
    <row r="126" spans="1:11" s="3" customFormat="1" ht="15">
      <c r="A126" s="50" t="s">
        <v>13</v>
      </c>
      <c r="B126" s="34" t="s">
        <v>51</v>
      </c>
      <c r="C126" s="35"/>
      <c r="D126" s="36"/>
      <c r="E126" s="36"/>
      <c r="F126" s="36"/>
      <c r="G126" s="36"/>
      <c r="H126" s="187"/>
      <c r="I126" s="36"/>
      <c r="J126" s="188"/>
      <c r="K126" s="39"/>
    </row>
    <row r="127" spans="1:11" s="3" customFormat="1">
      <c r="A127" s="53" t="s">
        <v>240</v>
      </c>
      <c r="B127" s="20" t="s">
        <v>267</v>
      </c>
      <c r="C127" s="19"/>
      <c r="D127" s="5" t="s">
        <v>28</v>
      </c>
      <c r="E127" s="5" t="s">
        <v>28</v>
      </c>
      <c r="F127" s="5"/>
      <c r="G127" s="130"/>
      <c r="H127" s="141"/>
      <c r="I127" s="5"/>
      <c r="J127" s="145"/>
      <c r="K127" s="52"/>
    </row>
    <row r="128" spans="1:11" s="3" customFormat="1" ht="38.25">
      <c r="A128" s="48" t="s">
        <v>14</v>
      </c>
      <c r="B128" s="20" t="s">
        <v>386</v>
      </c>
      <c r="C128" s="19"/>
      <c r="D128" s="5" t="s">
        <v>28</v>
      </c>
      <c r="E128" s="5" t="s">
        <v>28</v>
      </c>
      <c r="F128" s="5"/>
      <c r="G128" s="130"/>
      <c r="H128" s="141"/>
      <c r="I128" s="5"/>
      <c r="J128" s="145"/>
      <c r="K128" s="52"/>
    </row>
    <row r="129" spans="1:12" s="3" customFormat="1">
      <c r="A129" s="48" t="s">
        <v>241</v>
      </c>
      <c r="B129" s="6" t="s">
        <v>20</v>
      </c>
      <c r="C129" s="5" t="s">
        <v>28</v>
      </c>
      <c r="D129" s="21"/>
      <c r="E129" s="21"/>
      <c r="F129" s="21"/>
      <c r="G129" s="234"/>
      <c r="H129" s="141"/>
      <c r="I129" s="5"/>
      <c r="J129" s="145"/>
      <c r="K129" s="52"/>
    </row>
    <row r="130" spans="1:12" s="3" customFormat="1" ht="13.5" thickBot="1">
      <c r="A130" s="48" t="s">
        <v>242</v>
      </c>
      <c r="B130" s="11" t="s">
        <v>31</v>
      </c>
      <c r="C130" s="5" t="s">
        <v>28</v>
      </c>
      <c r="D130" s="21"/>
      <c r="E130" s="21"/>
      <c r="F130" s="21"/>
      <c r="G130" s="234"/>
      <c r="H130" s="189"/>
      <c r="I130" s="161"/>
      <c r="J130" s="190"/>
      <c r="K130" s="52"/>
    </row>
    <row r="131" spans="1:12" ht="16.5" customHeight="1">
      <c r="B131" s="356" t="s">
        <v>446</v>
      </c>
      <c r="C131" s="357"/>
      <c r="D131" s="357"/>
      <c r="E131" s="357"/>
      <c r="F131" s="358"/>
      <c r="G131" s="5">
        <f>SUM(G108:G130)</f>
        <v>0</v>
      </c>
      <c r="H131" s="370" t="s">
        <v>447</v>
      </c>
      <c r="I131" s="371"/>
      <c r="J131" s="371"/>
      <c r="K131" s="5">
        <f>SUM(K108:K130)</f>
        <v>0</v>
      </c>
      <c r="L131" s="223"/>
    </row>
    <row r="132" spans="1:12" ht="15">
      <c r="B132" s="356" t="s">
        <v>448</v>
      </c>
      <c r="C132" s="357"/>
      <c r="D132" s="357"/>
      <c r="E132" s="357"/>
      <c r="F132" s="358"/>
      <c r="G132" s="5">
        <f ca="1">'Trauma generella krav'!G24</f>
        <v>0</v>
      </c>
      <c r="H132" s="356" t="s">
        <v>449</v>
      </c>
      <c r="I132" s="357"/>
      <c r="J132" s="357"/>
      <c r="K132" s="220">
        <f ca="1">'Trauma generella krav'!K24</f>
        <v>0</v>
      </c>
      <c r="L132" s="223"/>
    </row>
    <row r="133" spans="1:12" ht="13.5" thickBot="1">
      <c r="B133" s="356" t="s">
        <v>450</v>
      </c>
      <c r="C133" s="357"/>
      <c r="D133" s="357"/>
      <c r="E133" s="357"/>
      <c r="F133" s="358"/>
      <c r="G133" s="5">
        <f>SUM(G131:G132)</f>
        <v>0</v>
      </c>
      <c r="H133" s="356" t="s">
        <v>451</v>
      </c>
      <c r="I133" s="357"/>
      <c r="J133" s="357"/>
      <c r="K133" s="130">
        <f>SUM(K131:K132)</f>
        <v>0</v>
      </c>
      <c r="L133" s="223"/>
    </row>
    <row r="134" spans="1:12" ht="58.9" customHeight="1" thickBot="1">
      <c r="B134" s="359"/>
      <c r="C134" s="359"/>
      <c r="D134" s="359"/>
      <c r="E134" s="359"/>
      <c r="F134" s="359"/>
      <c r="G134" s="327"/>
      <c r="H134" s="360" t="s">
        <v>452</v>
      </c>
      <c r="I134" s="361"/>
      <c r="J134" s="362"/>
      <c r="K134" s="178" t="e">
        <f>F102*(1+(($G$133-K133)/$G$133)*1.5)</f>
        <v>#DIV/0!</v>
      </c>
    </row>
    <row r="135" spans="1:12" s="3" customFormat="1">
      <c r="A135" s="116"/>
      <c r="B135" s="106"/>
      <c r="C135" s="117"/>
      <c r="D135" s="106"/>
      <c r="E135" s="117"/>
      <c r="F135" s="106"/>
      <c r="G135" s="117"/>
      <c r="H135" s="117"/>
      <c r="I135" s="117"/>
      <c r="J135" s="115"/>
    </row>
    <row r="136" spans="1:12" s="3" customFormat="1">
      <c r="A136" s="116"/>
      <c r="B136" s="106"/>
      <c r="C136" s="117"/>
      <c r="D136" s="106"/>
      <c r="E136" s="117"/>
      <c r="F136" s="106"/>
      <c r="G136" s="117"/>
      <c r="H136" s="117"/>
      <c r="I136" s="117"/>
      <c r="J136" s="115"/>
    </row>
    <row r="137" spans="1:12" s="3" customFormat="1">
      <c r="A137" s="116"/>
      <c r="B137" s="106"/>
      <c r="C137" s="117"/>
      <c r="D137" s="106"/>
      <c r="E137" s="117"/>
      <c r="F137" s="106"/>
      <c r="G137" s="117"/>
      <c r="H137" s="117"/>
      <c r="I137" s="117"/>
      <c r="J137" s="115"/>
    </row>
    <row r="138" spans="1:12" ht="15">
      <c r="A138" s="382" t="s">
        <v>372</v>
      </c>
      <c r="B138" s="383"/>
    </row>
    <row r="139" spans="1:12" ht="15.75">
      <c r="A139" s="84"/>
    </row>
    <row r="140" spans="1:12">
      <c r="A140" s="85" t="s">
        <v>312</v>
      </c>
    </row>
    <row r="141" spans="1:12">
      <c r="A141" s="85"/>
    </row>
    <row r="142" spans="1:12">
      <c r="A142" s="86" t="s">
        <v>313</v>
      </c>
      <c r="C142" s="87" t="s">
        <v>314</v>
      </c>
    </row>
    <row r="143" spans="1:12" ht="13.5" thickBot="1">
      <c r="A143" s="88"/>
    </row>
    <row r="144" spans="1:12" s="92" customFormat="1" ht="57" thickBot="1">
      <c r="A144" s="195" t="s">
        <v>315</v>
      </c>
      <c r="B144" s="89" t="s">
        <v>316</v>
      </c>
      <c r="C144" s="90" t="s">
        <v>29</v>
      </c>
      <c r="D144" s="91" t="s">
        <v>317</v>
      </c>
      <c r="E144" s="179" t="s">
        <v>455</v>
      </c>
      <c r="F144" s="179" t="s">
        <v>456</v>
      </c>
      <c r="G144" s="91" t="s">
        <v>318</v>
      </c>
      <c r="H144" s="91" t="s">
        <v>319</v>
      </c>
      <c r="I144" s="149" t="s">
        <v>321</v>
      </c>
      <c r="J144" s="363" t="s">
        <v>320</v>
      </c>
      <c r="K144" s="364"/>
    </row>
    <row r="145" spans="1:12" s="92" customFormat="1">
      <c r="A145" s="196">
        <v>1</v>
      </c>
      <c r="B145" s="228" t="s">
        <v>439</v>
      </c>
      <c r="C145" s="93" t="s">
        <v>108</v>
      </c>
      <c r="D145" s="95">
        <v>1</v>
      </c>
      <c r="E145" s="269"/>
      <c r="F145" s="191">
        <f>D145*E145</f>
        <v>0</v>
      </c>
      <c r="G145" s="269"/>
      <c r="H145" s="269"/>
      <c r="I145" s="271"/>
      <c r="J145" s="373"/>
      <c r="K145" s="374"/>
    </row>
    <row r="146" spans="1:12" s="92" customFormat="1">
      <c r="A146" s="196"/>
      <c r="B146" s="121"/>
      <c r="C146" s="94"/>
      <c r="D146" s="97"/>
      <c r="E146" s="100"/>
      <c r="F146" s="191"/>
      <c r="G146" s="100"/>
      <c r="H146" s="100"/>
      <c r="I146" s="151"/>
      <c r="J146" s="379"/>
      <c r="K146" s="380"/>
    </row>
    <row r="147" spans="1:12" s="92" customFormat="1">
      <c r="A147" s="196"/>
      <c r="B147" s="200"/>
      <c r="C147" s="99"/>
      <c r="D147" s="99"/>
      <c r="E147" s="100"/>
      <c r="F147" s="191"/>
      <c r="G147" s="100"/>
      <c r="H147" s="100"/>
      <c r="I147" s="151"/>
      <c r="J147" s="379"/>
      <c r="K147" s="380"/>
    </row>
    <row r="148" spans="1:12" s="92" customFormat="1">
      <c r="A148" s="225"/>
      <c r="B148" s="230"/>
      <c r="C148" s="60"/>
      <c r="D148" s="57"/>
      <c r="E148" s="100"/>
      <c r="F148" s="191"/>
      <c r="G148" s="100"/>
      <c r="H148" s="100"/>
      <c r="I148" s="151"/>
      <c r="J148" s="379"/>
      <c r="K148" s="380"/>
    </row>
    <row r="149" spans="1:12" s="105" customFormat="1" ht="13.5" thickBot="1">
      <c r="A149" s="226"/>
      <c r="B149" s="201" t="s">
        <v>325</v>
      </c>
      <c r="C149" s="202"/>
      <c r="D149" s="203"/>
      <c r="E149" s="231"/>
      <c r="F149" s="232">
        <f>SUM(F145:F148)</f>
        <v>0</v>
      </c>
      <c r="G149" s="231"/>
      <c r="H149" s="231"/>
      <c r="I149" s="233"/>
      <c r="J149" s="377"/>
      <c r="K149" s="378"/>
    </row>
    <row r="150" spans="1:12" s="105" customFormat="1" ht="13.5" thickBot="1">
      <c r="A150" s="102"/>
      <c r="B150" s="106"/>
      <c r="C150" s="107"/>
      <c r="D150" s="108"/>
      <c r="E150" s="104"/>
      <c r="F150" s="103"/>
      <c r="G150" s="103"/>
      <c r="H150" s="103"/>
      <c r="I150" s="104"/>
    </row>
    <row r="151" spans="1:12" s="105" customFormat="1" ht="30" customHeight="1" thickBot="1">
      <c r="A151" s="102"/>
      <c r="B151" s="106"/>
      <c r="C151" s="107"/>
      <c r="D151" s="108"/>
      <c r="E151" s="104"/>
      <c r="F151" s="103"/>
      <c r="G151" s="103"/>
      <c r="H151" s="367" t="s">
        <v>445</v>
      </c>
      <c r="I151" s="368"/>
      <c r="J151" s="369"/>
    </row>
    <row r="152" spans="1:12" s="2" customFormat="1" ht="40.5" customHeight="1">
      <c r="A152" s="372" t="s">
        <v>326</v>
      </c>
      <c r="B152" s="372"/>
      <c r="C152" s="353" t="s">
        <v>29</v>
      </c>
      <c r="D152" s="354"/>
      <c r="E152" s="354"/>
      <c r="F152" s="354"/>
      <c r="G152" s="354"/>
      <c r="H152" s="381" t="s">
        <v>23</v>
      </c>
      <c r="I152" s="355"/>
      <c r="J152" s="144" t="s">
        <v>453</v>
      </c>
      <c r="K152" s="217" t="s">
        <v>443</v>
      </c>
      <c r="L152" s="221"/>
    </row>
    <row r="153" spans="1:12" s="3" customFormat="1" ht="30" customHeight="1">
      <c r="A153" s="49" t="s">
        <v>107</v>
      </c>
      <c r="B153" s="28" t="s">
        <v>55</v>
      </c>
      <c r="C153" s="32"/>
      <c r="D153" s="32"/>
      <c r="E153" s="32"/>
      <c r="F153" s="32"/>
      <c r="G153" s="32"/>
      <c r="H153" s="139"/>
      <c r="I153" s="32"/>
      <c r="J153" s="143"/>
      <c r="K153" s="37"/>
    </row>
    <row r="154" spans="1:12" s="3" customFormat="1" ht="20.100000000000001" customHeight="1">
      <c r="A154" s="50" t="s">
        <v>108</v>
      </c>
      <c r="B154" s="34" t="s">
        <v>49</v>
      </c>
      <c r="C154" s="35"/>
      <c r="D154" s="36"/>
      <c r="E154" s="36"/>
      <c r="F154" s="36"/>
      <c r="G154" s="36"/>
      <c r="H154" s="187"/>
      <c r="I154" s="36"/>
      <c r="J154" s="188"/>
      <c r="K154" s="39"/>
    </row>
    <row r="155" spans="1:12" s="3" customFormat="1" ht="25.5">
      <c r="A155" s="48" t="s">
        <v>109</v>
      </c>
      <c r="B155" s="55" t="s">
        <v>342</v>
      </c>
      <c r="C155" s="19"/>
      <c r="D155" s="5" t="s">
        <v>28</v>
      </c>
      <c r="E155" s="5" t="s">
        <v>28</v>
      </c>
      <c r="F155" s="5"/>
      <c r="G155" s="130"/>
      <c r="H155" s="141"/>
      <c r="I155" s="5"/>
      <c r="J155" s="145"/>
      <c r="K155" s="52"/>
    </row>
    <row r="156" spans="1:12" s="3" customFormat="1" ht="25.5">
      <c r="A156" s="53" t="s">
        <v>110</v>
      </c>
      <c r="B156" s="20" t="s">
        <v>399</v>
      </c>
      <c r="C156" s="19"/>
      <c r="D156" s="5" t="s">
        <v>28</v>
      </c>
      <c r="E156" s="5" t="s">
        <v>28</v>
      </c>
      <c r="F156" s="21"/>
      <c r="G156" s="234"/>
      <c r="H156" s="141"/>
      <c r="I156" s="5"/>
      <c r="J156" s="145"/>
      <c r="K156" s="52"/>
    </row>
    <row r="157" spans="1:12" s="3" customFormat="1">
      <c r="A157" s="53" t="s">
        <v>111</v>
      </c>
      <c r="B157" s="6" t="s">
        <v>20</v>
      </c>
      <c r="C157" s="5" t="s">
        <v>28</v>
      </c>
      <c r="D157" s="21"/>
      <c r="E157" s="21"/>
      <c r="F157" s="21"/>
      <c r="G157" s="234"/>
      <c r="H157" s="141"/>
      <c r="I157" s="5"/>
      <c r="J157" s="145"/>
      <c r="K157" s="52"/>
    </row>
    <row r="158" spans="1:12" s="3" customFormat="1">
      <c r="A158" s="53" t="s">
        <v>112</v>
      </c>
      <c r="B158" s="20" t="s">
        <v>0</v>
      </c>
      <c r="C158" s="5" t="s">
        <v>28</v>
      </c>
      <c r="D158" s="21"/>
      <c r="E158" s="21"/>
      <c r="F158" s="21"/>
      <c r="G158" s="234"/>
      <c r="H158" s="141"/>
      <c r="I158" s="5"/>
      <c r="J158" s="145"/>
      <c r="K158" s="52"/>
    </row>
    <row r="159" spans="1:12" s="3" customFormat="1" ht="39" thickBot="1">
      <c r="A159" s="53" t="s">
        <v>113</v>
      </c>
      <c r="B159" s="11" t="s">
        <v>400</v>
      </c>
      <c r="C159" s="21"/>
      <c r="D159" s="5" t="s">
        <v>28</v>
      </c>
      <c r="E159" s="21"/>
      <c r="F159" s="5"/>
      <c r="G159" s="130"/>
      <c r="H159" s="189"/>
      <c r="I159" s="161"/>
      <c r="J159" s="190"/>
      <c r="K159" s="52"/>
    </row>
    <row r="160" spans="1:12" ht="16.5" customHeight="1">
      <c r="B160" s="356" t="s">
        <v>446</v>
      </c>
      <c r="C160" s="357"/>
      <c r="D160" s="357"/>
      <c r="E160" s="357"/>
      <c r="F160" s="358"/>
      <c r="G160" s="5">
        <f>SUM(G155:G159)</f>
        <v>0</v>
      </c>
      <c r="H160" s="370" t="s">
        <v>447</v>
      </c>
      <c r="I160" s="371"/>
      <c r="J160" s="371"/>
      <c r="K160" s="5">
        <f>SUM(K155:K159)</f>
        <v>0</v>
      </c>
      <c r="L160" s="223"/>
    </row>
    <row r="161" spans="2:12" ht="15">
      <c r="B161" s="356" t="s">
        <v>448</v>
      </c>
      <c r="C161" s="357"/>
      <c r="D161" s="357"/>
      <c r="E161" s="357"/>
      <c r="F161" s="358"/>
      <c r="G161" s="5">
        <f ca="1">'Trauma generella krav'!G24</f>
        <v>0</v>
      </c>
      <c r="H161" s="356" t="s">
        <v>449</v>
      </c>
      <c r="I161" s="357"/>
      <c r="J161" s="357"/>
      <c r="K161" s="220">
        <f ca="1">'Trauma generella krav'!K24</f>
        <v>0</v>
      </c>
      <c r="L161" s="223"/>
    </row>
    <row r="162" spans="2:12" ht="13.5" thickBot="1">
      <c r="B162" s="356" t="s">
        <v>450</v>
      </c>
      <c r="C162" s="357"/>
      <c r="D162" s="357"/>
      <c r="E162" s="357"/>
      <c r="F162" s="358"/>
      <c r="G162" s="5">
        <f>SUM(G160:G161)</f>
        <v>0</v>
      </c>
      <c r="H162" s="356" t="s">
        <v>451</v>
      </c>
      <c r="I162" s="357"/>
      <c r="J162" s="357"/>
      <c r="K162" s="130">
        <f>SUM(K160:K161)</f>
        <v>0</v>
      </c>
      <c r="L162" s="223"/>
    </row>
    <row r="163" spans="2:12" ht="58.9" customHeight="1" thickBot="1">
      <c r="B163" s="359"/>
      <c r="C163" s="359"/>
      <c r="D163" s="359"/>
      <c r="E163" s="359"/>
      <c r="F163" s="359"/>
      <c r="G163" s="327"/>
      <c r="H163" s="360" t="s">
        <v>452</v>
      </c>
      <c r="I163" s="361"/>
      <c r="J163" s="362"/>
      <c r="K163" s="178" t="e">
        <f>F149*(1+(($G$162-K162)/$G$162)*1.5)</f>
        <v>#DIV/0!</v>
      </c>
    </row>
  </sheetData>
  <mergeCells count="84">
    <mergeCell ref="A2:B2"/>
    <mergeCell ref="J13:K13"/>
    <mergeCell ref="J14:K14"/>
    <mergeCell ref="A20:B20"/>
    <mergeCell ref="C20:G20"/>
    <mergeCell ref="H20:I20"/>
    <mergeCell ref="J8:K8"/>
    <mergeCell ref="J11:K11"/>
    <mergeCell ref="J9:K9"/>
    <mergeCell ref="J10:K10"/>
    <mergeCell ref="J12:K12"/>
    <mergeCell ref="B38:F38"/>
    <mergeCell ref="A43:B43"/>
    <mergeCell ref="H38:J38"/>
    <mergeCell ref="J51:K51"/>
    <mergeCell ref="J52:K52"/>
    <mergeCell ref="J53:K53"/>
    <mergeCell ref="J54:K54"/>
    <mergeCell ref="C61:G61"/>
    <mergeCell ref="B39:F39"/>
    <mergeCell ref="H19:J19"/>
    <mergeCell ref="B36:F36"/>
    <mergeCell ref="H36:J36"/>
    <mergeCell ref="B37:F37"/>
    <mergeCell ref="H37:J37"/>
    <mergeCell ref="J15:K15"/>
    <mergeCell ref="J16:K16"/>
    <mergeCell ref="J96:K96"/>
    <mergeCell ref="J97:K97"/>
    <mergeCell ref="H39:J39"/>
    <mergeCell ref="J49:K49"/>
    <mergeCell ref="J50:K50"/>
    <mergeCell ref="J98:K98"/>
    <mergeCell ref="J55:K55"/>
    <mergeCell ref="J56:K56"/>
    <mergeCell ref="J57:K57"/>
    <mergeCell ref="H60:J60"/>
    <mergeCell ref="B81:F81"/>
    <mergeCell ref="A61:B61"/>
    <mergeCell ref="H81:J81"/>
    <mergeCell ref="H61:I61"/>
    <mergeCell ref="B84:F84"/>
    <mergeCell ref="H84:J84"/>
    <mergeCell ref="B83:F83"/>
    <mergeCell ref="H83:J83"/>
    <mergeCell ref="B132:F132"/>
    <mergeCell ref="H132:J132"/>
    <mergeCell ref="H104:J104"/>
    <mergeCell ref="B133:F133"/>
    <mergeCell ref="B82:F82"/>
    <mergeCell ref="H82:J82"/>
    <mergeCell ref="J95:K95"/>
    <mergeCell ref="J100:K100"/>
    <mergeCell ref="J99:K99"/>
    <mergeCell ref="J94:K94"/>
    <mergeCell ref="H133:J133"/>
    <mergeCell ref="H105:I105"/>
    <mergeCell ref="A105:B105"/>
    <mergeCell ref="C105:G105"/>
    <mergeCell ref="J101:K101"/>
    <mergeCell ref="B134:F134"/>
    <mergeCell ref="H134:J134"/>
    <mergeCell ref="J102:K102"/>
    <mergeCell ref="B131:F131"/>
    <mergeCell ref="H131:J131"/>
    <mergeCell ref="J148:K148"/>
    <mergeCell ref="J144:K144"/>
    <mergeCell ref="J145:K145"/>
    <mergeCell ref="A138:B138"/>
    <mergeCell ref="J146:K146"/>
    <mergeCell ref="A152:B152"/>
    <mergeCell ref="C152:G152"/>
    <mergeCell ref="H152:I152"/>
    <mergeCell ref="H151:J151"/>
    <mergeCell ref="J149:K149"/>
    <mergeCell ref="J147:K147"/>
    <mergeCell ref="B163:F163"/>
    <mergeCell ref="H163:J163"/>
    <mergeCell ref="B160:F160"/>
    <mergeCell ref="H160:J160"/>
    <mergeCell ref="B161:F161"/>
    <mergeCell ref="H161:J161"/>
    <mergeCell ref="B162:F162"/>
    <mergeCell ref="H162:J162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7"/>
  <sheetViews>
    <sheetView topLeftCell="A9" zoomScale="75" zoomScaleNormal="90" workbookViewId="0">
      <selection activeCell="E9" sqref="E9"/>
    </sheetView>
  </sheetViews>
  <sheetFormatPr defaultRowHeight="12.75"/>
  <cols>
    <col min="2" max="2" width="65.28515625" customWidth="1"/>
    <col min="7" max="7" width="21.140625" bestFit="1" customWidth="1"/>
    <col min="10" max="10" width="32.5703125" customWidth="1"/>
    <col min="11" max="11" width="20.140625" customWidth="1"/>
  </cols>
  <sheetData>
    <row r="1" spans="1:11">
      <c r="A1" s="88"/>
    </row>
    <row r="2" spans="1:11" ht="15.75">
      <c r="A2" s="83" t="s">
        <v>376</v>
      </c>
    </row>
    <row r="3" spans="1:11" ht="15.75">
      <c r="A3" s="84"/>
    </row>
    <row r="4" spans="1:11">
      <c r="A4" s="85" t="s">
        <v>312</v>
      </c>
    </row>
    <row r="5" spans="1:11">
      <c r="A5" s="85"/>
    </row>
    <row r="6" spans="1:11">
      <c r="A6" s="86" t="s">
        <v>313</v>
      </c>
      <c r="C6" s="87" t="s">
        <v>314</v>
      </c>
    </row>
    <row r="7" spans="1:11" ht="13.5" thickBot="1">
      <c r="A7" s="88"/>
    </row>
    <row r="8" spans="1:11" s="92" customFormat="1" ht="57" thickBot="1">
      <c r="A8" s="236" t="s">
        <v>315</v>
      </c>
      <c r="B8" s="89" t="s">
        <v>316</v>
      </c>
      <c r="C8" s="90" t="s">
        <v>29</v>
      </c>
      <c r="D8" s="91" t="s">
        <v>317</v>
      </c>
      <c r="E8" s="179" t="s">
        <v>455</v>
      </c>
      <c r="F8" s="179" t="s">
        <v>456</v>
      </c>
      <c r="G8" s="91" t="s">
        <v>318</v>
      </c>
      <c r="H8" s="91" t="s">
        <v>319</v>
      </c>
      <c r="I8" s="149" t="s">
        <v>321</v>
      </c>
      <c r="J8" s="363" t="s">
        <v>320</v>
      </c>
      <c r="K8" s="364"/>
    </row>
    <row r="9" spans="1:11" s="92" customFormat="1">
      <c r="A9" s="197">
        <v>1</v>
      </c>
      <c r="B9" s="199" t="s">
        <v>373</v>
      </c>
      <c r="C9" s="98" t="s">
        <v>120</v>
      </c>
      <c r="D9" s="95">
        <v>1</v>
      </c>
      <c r="E9" s="269"/>
      <c r="F9" s="191">
        <f>D9*E9</f>
        <v>0</v>
      </c>
      <c r="G9" s="269"/>
      <c r="H9" s="269"/>
      <c r="I9" s="271"/>
      <c r="J9" s="373"/>
      <c r="K9" s="374"/>
    </row>
    <row r="10" spans="1:11" s="92" customFormat="1">
      <c r="A10" s="196">
        <v>2</v>
      </c>
      <c r="B10" s="120" t="s">
        <v>374</v>
      </c>
      <c r="C10" s="93" t="s">
        <v>244</v>
      </c>
      <c r="D10" s="97">
        <v>1</v>
      </c>
      <c r="E10" s="270"/>
      <c r="F10" s="100">
        <f>D10*E10</f>
        <v>0</v>
      </c>
      <c r="G10" s="270"/>
      <c r="H10" s="270"/>
      <c r="I10" s="272"/>
      <c r="J10" s="375"/>
      <c r="K10" s="376"/>
    </row>
    <row r="11" spans="1:11" s="92" customFormat="1">
      <c r="A11" s="196">
        <v>3</v>
      </c>
      <c r="B11" s="121" t="s">
        <v>375</v>
      </c>
      <c r="C11" s="93" t="s">
        <v>249</v>
      </c>
      <c r="D11" s="97">
        <v>1</v>
      </c>
      <c r="E11" s="270"/>
      <c r="F11" s="100">
        <f>D11*E11</f>
        <v>0</v>
      </c>
      <c r="G11" s="270"/>
      <c r="H11" s="270"/>
      <c r="I11" s="272"/>
      <c r="J11" s="375"/>
      <c r="K11" s="376"/>
    </row>
    <row r="12" spans="1:11" s="92" customFormat="1">
      <c r="A12" s="197"/>
      <c r="B12" s="200"/>
      <c r="C12" s="99"/>
      <c r="D12" s="99"/>
      <c r="E12" s="100"/>
      <c r="F12" s="100"/>
      <c r="G12" s="100"/>
      <c r="H12" s="100"/>
      <c r="I12" s="151"/>
      <c r="J12" s="379"/>
      <c r="K12" s="380"/>
    </row>
    <row r="13" spans="1:11" s="92" customFormat="1">
      <c r="A13" s="196"/>
      <c r="B13" s="200"/>
      <c r="C13" s="99"/>
      <c r="D13" s="99"/>
      <c r="E13" s="100"/>
      <c r="F13" s="100"/>
      <c r="G13" s="100"/>
      <c r="H13" s="100"/>
      <c r="I13" s="24"/>
      <c r="J13" s="379"/>
      <c r="K13" s="380"/>
    </row>
    <row r="14" spans="1:11" s="92" customFormat="1">
      <c r="A14" s="224"/>
      <c r="B14" s="230"/>
      <c r="C14" s="60"/>
      <c r="D14" s="57"/>
      <c r="E14" s="24"/>
      <c r="F14" s="100"/>
      <c r="G14" s="100"/>
      <c r="H14" s="100"/>
      <c r="I14" s="24"/>
      <c r="J14" s="379"/>
      <c r="K14" s="380"/>
    </row>
    <row r="15" spans="1:11" s="105" customFormat="1" ht="13.5" thickBot="1">
      <c r="A15" s="198"/>
      <c r="B15" s="201" t="s">
        <v>325</v>
      </c>
      <c r="C15" s="202"/>
      <c r="D15" s="203"/>
      <c r="E15" s="213"/>
      <c r="F15" s="235">
        <f>SUM(F9:F14)</f>
        <v>0</v>
      </c>
      <c r="G15" s="231"/>
      <c r="H15" s="231"/>
      <c r="I15" s="213"/>
      <c r="J15" s="377"/>
      <c r="K15" s="378"/>
    </row>
    <row r="16" spans="1:11" s="105" customFormat="1">
      <c r="A16" s="102"/>
      <c r="B16" s="106"/>
      <c r="C16" s="107"/>
      <c r="D16" s="108"/>
      <c r="E16" s="104"/>
      <c r="F16" s="103"/>
      <c r="G16" s="103"/>
      <c r="H16" s="103"/>
      <c r="I16" s="104"/>
    </row>
    <row r="17" spans="1:12" s="105" customFormat="1" ht="13.5" thickBot="1">
      <c r="A17" s="102"/>
      <c r="B17" s="106"/>
      <c r="C17" s="107"/>
      <c r="D17" s="108"/>
      <c r="E17" s="104"/>
      <c r="F17" s="103"/>
      <c r="G17" s="103"/>
      <c r="H17" s="103"/>
      <c r="I17" s="104"/>
    </row>
    <row r="18" spans="1:12" s="105" customFormat="1" ht="30" customHeight="1" thickBot="1">
      <c r="A18" s="102"/>
      <c r="B18" s="106"/>
      <c r="C18" s="107"/>
      <c r="D18" s="108"/>
      <c r="E18" s="104"/>
      <c r="F18" s="103"/>
      <c r="G18" s="103"/>
      <c r="H18" s="367" t="s">
        <v>445</v>
      </c>
      <c r="I18" s="368"/>
      <c r="J18" s="369"/>
    </row>
    <row r="19" spans="1:12" s="2" customFormat="1" ht="40.5" customHeight="1">
      <c r="A19" s="372" t="s">
        <v>326</v>
      </c>
      <c r="B19" s="372"/>
      <c r="C19" s="353" t="s">
        <v>29</v>
      </c>
      <c r="D19" s="354"/>
      <c r="E19" s="354"/>
      <c r="F19" s="354"/>
      <c r="G19" s="354"/>
      <c r="H19" s="381" t="s">
        <v>23</v>
      </c>
      <c r="I19" s="355"/>
      <c r="J19" s="144" t="s">
        <v>453</v>
      </c>
      <c r="K19" s="217" t="s">
        <v>443</v>
      </c>
      <c r="L19" s="221"/>
    </row>
    <row r="20" spans="1:12" s="3" customFormat="1" ht="30" customHeight="1">
      <c r="A20" s="49" t="s">
        <v>114</v>
      </c>
      <c r="B20" s="28" t="s">
        <v>56</v>
      </c>
      <c r="C20" s="32"/>
      <c r="D20" s="32"/>
      <c r="E20" s="32"/>
      <c r="F20" s="32"/>
      <c r="G20" s="32"/>
      <c r="H20" s="139"/>
      <c r="I20" s="32"/>
      <c r="J20" s="143"/>
      <c r="K20" s="37"/>
    </row>
    <row r="21" spans="1:12" s="3" customFormat="1" ht="20.100000000000001" customHeight="1">
      <c r="A21" s="50" t="s">
        <v>115</v>
      </c>
      <c r="B21" s="34" t="s">
        <v>63</v>
      </c>
      <c r="C21" s="35"/>
      <c r="D21" s="36"/>
      <c r="E21" s="36"/>
      <c r="F21" s="36"/>
      <c r="G21" s="36"/>
      <c r="H21" s="187"/>
      <c r="I21" s="36"/>
      <c r="J21" s="188"/>
      <c r="K21" s="39"/>
    </row>
    <row r="22" spans="1:12" s="3" customFormat="1">
      <c r="A22" s="53" t="s">
        <v>116</v>
      </c>
      <c r="B22" s="20" t="s">
        <v>41</v>
      </c>
      <c r="C22" s="5" t="s">
        <v>28</v>
      </c>
      <c r="D22" s="21"/>
      <c r="E22" s="5" t="s">
        <v>28</v>
      </c>
      <c r="F22" s="21"/>
      <c r="G22" s="234"/>
      <c r="H22" s="141"/>
      <c r="I22" s="5"/>
      <c r="J22" s="145"/>
      <c r="K22" s="52"/>
    </row>
    <row r="23" spans="1:12" s="3" customFormat="1" ht="25.5">
      <c r="A23" s="53" t="s">
        <v>117</v>
      </c>
      <c r="B23" s="20" t="s">
        <v>391</v>
      </c>
      <c r="C23" s="21"/>
      <c r="D23" s="5" t="s">
        <v>28</v>
      </c>
      <c r="E23" s="5" t="s">
        <v>28</v>
      </c>
      <c r="F23" s="5"/>
      <c r="G23" s="130"/>
      <c r="H23" s="141"/>
      <c r="I23" s="5"/>
      <c r="J23" s="145"/>
      <c r="K23" s="52"/>
    </row>
    <row r="24" spans="1:12" s="3" customFormat="1" ht="25.5">
      <c r="A24" s="53" t="s">
        <v>118</v>
      </c>
      <c r="B24" s="20" t="s">
        <v>392</v>
      </c>
      <c r="C24" s="21"/>
      <c r="D24" s="5" t="s">
        <v>28</v>
      </c>
      <c r="E24" s="21"/>
      <c r="F24" s="5"/>
      <c r="G24" s="130"/>
      <c r="H24" s="141"/>
      <c r="I24" s="5"/>
      <c r="J24" s="145"/>
      <c r="K24" s="52"/>
    </row>
    <row r="25" spans="1:12" s="3" customFormat="1">
      <c r="A25" s="53" t="s">
        <v>119</v>
      </c>
      <c r="B25" s="6" t="s">
        <v>20</v>
      </c>
      <c r="C25" s="5" t="s">
        <v>28</v>
      </c>
      <c r="D25" s="21"/>
      <c r="E25" s="21"/>
      <c r="F25" s="21"/>
      <c r="G25" s="234"/>
      <c r="H25" s="141"/>
      <c r="I25" s="5"/>
      <c r="J25" s="145"/>
      <c r="K25" s="52"/>
    </row>
    <row r="26" spans="1:12" s="3" customFormat="1" ht="15">
      <c r="A26" s="50" t="s">
        <v>120</v>
      </c>
      <c r="B26" s="34" t="s">
        <v>79</v>
      </c>
      <c r="C26" s="35"/>
      <c r="D26" s="36"/>
      <c r="E26" s="36"/>
      <c r="F26" s="36"/>
      <c r="G26" s="36"/>
      <c r="H26" s="187"/>
      <c r="I26" s="36"/>
      <c r="J26" s="188"/>
      <c r="K26" s="39"/>
    </row>
    <row r="27" spans="1:12" s="3" customFormat="1">
      <c r="A27" s="53" t="s">
        <v>243</v>
      </c>
      <c r="B27" s="20" t="s">
        <v>42</v>
      </c>
      <c r="C27" s="5" t="s">
        <v>28</v>
      </c>
      <c r="D27" s="21"/>
      <c r="E27" s="5" t="s">
        <v>28</v>
      </c>
      <c r="F27" s="21"/>
      <c r="G27" s="234"/>
      <c r="H27" s="141"/>
      <c r="I27" s="5"/>
      <c r="J27" s="145"/>
      <c r="K27" s="52"/>
    </row>
    <row r="28" spans="1:12" s="3" customFormat="1" ht="25.5">
      <c r="A28" s="53" t="s">
        <v>121</v>
      </c>
      <c r="B28" s="20" t="s">
        <v>393</v>
      </c>
      <c r="C28" s="21"/>
      <c r="D28" s="5" t="s">
        <v>28</v>
      </c>
      <c r="E28" s="5" t="s">
        <v>28</v>
      </c>
      <c r="F28" s="5"/>
      <c r="G28" s="130"/>
      <c r="H28" s="141"/>
      <c r="I28" s="5"/>
      <c r="J28" s="145"/>
      <c r="K28" s="52"/>
    </row>
    <row r="29" spans="1:12" s="3" customFormat="1">
      <c r="A29" s="53" t="s">
        <v>401</v>
      </c>
      <c r="B29" s="6" t="s">
        <v>20</v>
      </c>
      <c r="C29" s="5" t="s">
        <v>28</v>
      </c>
      <c r="D29" s="21"/>
      <c r="E29" s="21"/>
      <c r="F29" s="21"/>
      <c r="G29" s="234"/>
      <c r="H29" s="141"/>
      <c r="I29" s="5"/>
      <c r="J29" s="145"/>
      <c r="K29" s="52"/>
    </row>
    <row r="30" spans="1:12" s="3" customFormat="1" ht="15">
      <c r="A30" s="50" t="s">
        <v>244</v>
      </c>
      <c r="B30" s="34" t="s">
        <v>64</v>
      </c>
      <c r="C30" s="35"/>
      <c r="D30" s="36"/>
      <c r="E30" s="36"/>
      <c r="F30" s="36"/>
      <c r="G30" s="36"/>
      <c r="H30" s="187"/>
      <c r="I30" s="36"/>
      <c r="J30" s="188"/>
      <c r="K30" s="39"/>
    </row>
    <row r="31" spans="1:12" s="3" customFormat="1">
      <c r="A31" s="53" t="s">
        <v>245</v>
      </c>
      <c r="B31" s="20" t="s">
        <v>43</v>
      </c>
      <c r="C31" s="5" t="s">
        <v>28</v>
      </c>
      <c r="D31" s="21"/>
      <c r="E31" s="21"/>
      <c r="F31" s="21"/>
      <c r="G31" s="234"/>
      <c r="H31" s="141"/>
      <c r="I31" s="5"/>
      <c r="J31" s="145"/>
      <c r="K31" s="52"/>
    </row>
    <row r="32" spans="1:12" s="3" customFormat="1" ht="38.25">
      <c r="A32" s="53" t="s">
        <v>246</v>
      </c>
      <c r="B32" s="20" t="s">
        <v>394</v>
      </c>
      <c r="C32" s="21"/>
      <c r="D32" s="5" t="s">
        <v>28</v>
      </c>
      <c r="E32" s="21"/>
      <c r="F32" s="5"/>
      <c r="G32" s="130"/>
      <c r="H32" s="141"/>
      <c r="I32" s="5"/>
      <c r="J32" s="145"/>
      <c r="K32" s="52"/>
    </row>
    <row r="33" spans="1:12" s="3" customFormat="1">
      <c r="A33" s="53" t="s">
        <v>247</v>
      </c>
      <c r="B33" s="6" t="s">
        <v>20</v>
      </c>
      <c r="C33" s="5" t="s">
        <v>28</v>
      </c>
      <c r="D33" s="21"/>
      <c r="E33" s="21"/>
      <c r="F33" s="21"/>
      <c r="G33" s="234"/>
      <c r="H33" s="141"/>
      <c r="I33" s="5"/>
      <c r="J33" s="145"/>
      <c r="K33" s="52"/>
    </row>
    <row r="34" spans="1:12" s="3" customFormat="1" ht="38.25">
      <c r="A34" s="53" t="s">
        <v>248</v>
      </c>
      <c r="B34" s="11" t="s">
        <v>395</v>
      </c>
      <c r="C34" s="21"/>
      <c r="D34" s="5" t="s">
        <v>28</v>
      </c>
      <c r="E34" s="5" t="s">
        <v>28</v>
      </c>
      <c r="F34" s="5"/>
      <c r="G34" s="130"/>
      <c r="H34" s="141"/>
      <c r="I34" s="5"/>
      <c r="J34" s="145"/>
      <c r="K34" s="52"/>
    </row>
    <row r="35" spans="1:12" s="3" customFormat="1" ht="15">
      <c r="A35" s="50" t="s">
        <v>249</v>
      </c>
      <c r="B35" s="34" t="s">
        <v>65</v>
      </c>
      <c r="C35" s="35"/>
      <c r="D35" s="36"/>
      <c r="E35" s="36"/>
      <c r="F35" s="36"/>
      <c r="G35" s="36"/>
      <c r="H35" s="187"/>
      <c r="I35" s="36"/>
      <c r="J35" s="188"/>
      <c r="K35" s="39"/>
    </row>
    <row r="36" spans="1:12" s="3" customFormat="1">
      <c r="A36" s="53" t="s">
        <v>250</v>
      </c>
      <c r="B36" s="20" t="s">
        <v>18</v>
      </c>
      <c r="C36" s="5" t="s">
        <v>28</v>
      </c>
      <c r="D36" s="21"/>
      <c r="E36" s="5" t="s">
        <v>28</v>
      </c>
      <c r="F36" s="21"/>
      <c r="G36" s="234"/>
      <c r="H36" s="141"/>
      <c r="I36" s="5"/>
      <c r="J36" s="145"/>
      <c r="K36" s="52"/>
    </row>
    <row r="37" spans="1:12" s="3" customFormat="1" ht="38.25">
      <c r="A37" s="53" t="s">
        <v>251</v>
      </c>
      <c r="B37" s="20" t="s">
        <v>396</v>
      </c>
      <c r="C37" s="21"/>
      <c r="D37" s="5" t="s">
        <v>28</v>
      </c>
      <c r="E37" s="5" t="s">
        <v>28</v>
      </c>
      <c r="F37" s="5"/>
      <c r="G37" s="130"/>
      <c r="H37" s="141"/>
      <c r="I37" s="5"/>
      <c r="J37" s="145"/>
      <c r="K37" s="52"/>
    </row>
    <row r="38" spans="1:12" s="3" customFormat="1">
      <c r="A38" s="53" t="s">
        <v>252</v>
      </c>
      <c r="B38" s="20" t="s">
        <v>21</v>
      </c>
      <c r="C38" s="5" t="s">
        <v>28</v>
      </c>
      <c r="D38" s="21"/>
      <c r="E38" s="21"/>
      <c r="F38" s="21"/>
      <c r="G38" s="234"/>
      <c r="H38" s="141"/>
      <c r="I38" s="5"/>
      <c r="J38" s="145"/>
      <c r="K38" s="52"/>
    </row>
    <row r="39" spans="1:12" s="3" customFormat="1">
      <c r="A39" s="53" t="s">
        <v>253</v>
      </c>
      <c r="B39" s="20" t="s">
        <v>57</v>
      </c>
      <c r="C39" s="5" t="s">
        <v>28</v>
      </c>
      <c r="D39" s="21"/>
      <c r="E39" s="21"/>
      <c r="F39" s="21"/>
      <c r="G39" s="234"/>
      <c r="H39" s="141"/>
      <c r="I39" s="5"/>
      <c r="J39" s="145"/>
      <c r="K39" s="52"/>
    </row>
    <row r="40" spans="1:12" s="3" customFormat="1" ht="25.5">
      <c r="A40" s="53" t="s">
        <v>254</v>
      </c>
      <c r="B40" s="20" t="s">
        <v>392</v>
      </c>
      <c r="C40" s="21"/>
      <c r="D40" s="5" t="s">
        <v>28</v>
      </c>
      <c r="E40" s="21"/>
      <c r="F40" s="5"/>
      <c r="G40" s="130"/>
      <c r="H40" s="141"/>
      <c r="I40" s="5"/>
      <c r="J40" s="145"/>
      <c r="K40" s="52"/>
    </row>
    <row r="41" spans="1:12" s="3" customFormat="1" ht="25.5">
      <c r="A41" s="53" t="s">
        <v>255</v>
      </c>
      <c r="B41" s="20" t="s">
        <v>58</v>
      </c>
      <c r="C41" s="5" t="s">
        <v>28</v>
      </c>
      <c r="D41" s="21"/>
      <c r="E41" s="21"/>
      <c r="F41" s="21"/>
      <c r="G41" s="234"/>
      <c r="H41" s="141"/>
      <c r="I41" s="5"/>
      <c r="J41" s="145"/>
      <c r="K41" s="52"/>
    </row>
    <row r="42" spans="1:12" s="3" customFormat="1" ht="15">
      <c r="A42" s="50" t="s">
        <v>269</v>
      </c>
      <c r="B42" s="34" t="s">
        <v>268</v>
      </c>
      <c r="C42" s="35"/>
      <c r="D42" s="36"/>
      <c r="E42" s="36"/>
      <c r="F42" s="36"/>
      <c r="G42" s="36"/>
      <c r="H42" s="187"/>
      <c r="I42" s="36"/>
      <c r="J42" s="188"/>
      <c r="K42" s="39"/>
    </row>
    <row r="43" spans="1:12" ht="26.25" thickBot="1">
      <c r="A43" s="60" t="s">
        <v>270</v>
      </c>
      <c r="B43" s="58" t="s">
        <v>397</v>
      </c>
      <c r="C43" s="21"/>
      <c r="D43" s="5" t="s">
        <v>28</v>
      </c>
      <c r="E43" s="21"/>
      <c r="F43" s="5"/>
      <c r="G43" s="130"/>
      <c r="H43" s="237"/>
      <c r="I43" s="203"/>
      <c r="J43" s="238"/>
      <c r="K43" s="193"/>
    </row>
    <row r="44" spans="1:12" ht="16.5" customHeight="1">
      <c r="B44" s="356" t="s">
        <v>446</v>
      </c>
      <c r="C44" s="357"/>
      <c r="D44" s="357"/>
      <c r="E44" s="357"/>
      <c r="F44" s="358"/>
      <c r="G44" s="5">
        <f>SUM(G22:G43)</f>
        <v>0</v>
      </c>
      <c r="H44" s="370" t="s">
        <v>447</v>
      </c>
      <c r="I44" s="371"/>
      <c r="J44" s="371"/>
      <c r="K44" s="5">
        <f>SUM(K21:K43)</f>
        <v>0</v>
      </c>
      <c r="L44" s="223"/>
    </row>
    <row r="45" spans="1:12" ht="15">
      <c r="B45" s="356" t="s">
        <v>448</v>
      </c>
      <c r="C45" s="357"/>
      <c r="D45" s="357"/>
      <c r="E45" s="357"/>
      <c r="F45" s="358"/>
      <c r="G45" s="5">
        <f ca="1">'Trauma generella krav'!G24</f>
        <v>0</v>
      </c>
      <c r="H45" s="356" t="s">
        <v>449</v>
      </c>
      <c r="I45" s="357"/>
      <c r="J45" s="357"/>
      <c r="K45" s="220">
        <f ca="1">'Trauma generella krav'!K24</f>
        <v>0</v>
      </c>
      <c r="L45" s="223"/>
    </row>
    <row r="46" spans="1:12" ht="24.75" customHeight="1" thickBot="1">
      <c r="B46" s="356" t="s">
        <v>450</v>
      </c>
      <c r="C46" s="357"/>
      <c r="D46" s="357"/>
      <c r="E46" s="357"/>
      <c r="F46" s="358"/>
      <c r="G46" s="5">
        <f>SUM(G44:G45)</f>
        <v>0</v>
      </c>
      <c r="H46" s="356" t="s">
        <v>451</v>
      </c>
      <c r="I46" s="357"/>
      <c r="J46" s="357"/>
      <c r="K46" s="130">
        <f>SUM(K44:K45)</f>
        <v>0</v>
      </c>
      <c r="L46" s="223"/>
    </row>
    <row r="47" spans="1:12" ht="58.9" customHeight="1" thickBot="1">
      <c r="B47" s="356"/>
      <c r="C47" s="357"/>
      <c r="D47" s="357"/>
      <c r="E47" s="357"/>
      <c r="F47" s="358"/>
      <c r="G47" s="177"/>
      <c r="H47" s="360" t="s">
        <v>452</v>
      </c>
      <c r="I47" s="361"/>
      <c r="J47" s="362"/>
      <c r="K47" s="178" t="e">
        <f>F15*(1+(($G$46-K46)/$G$46)*1.5)</f>
        <v>#DIV/0!</v>
      </c>
    </row>
  </sheetData>
  <mergeCells count="20">
    <mergeCell ref="J14:K14"/>
    <mergeCell ref="A19:B19"/>
    <mergeCell ref="J8:K8"/>
    <mergeCell ref="J9:K9"/>
    <mergeCell ref="J10:K10"/>
    <mergeCell ref="J11:K11"/>
    <mergeCell ref="J12:K12"/>
    <mergeCell ref="J13:K13"/>
    <mergeCell ref="C19:G19"/>
    <mergeCell ref="H19:I19"/>
    <mergeCell ref="J15:K15"/>
    <mergeCell ref="H18:J18"/>
    <mergeCell ref="B44:F44"/>
    <mergeCell ref="H44:J44"/>
    <mergeCell ref="B45:F45"/>
    <mergeCell ref="H45:J45"/>
    <mergeCell ref="B46:F46"/>
    <mergeCell ref="H46:J46"/>
    <mergeCell ref="B47:F47"/>
    <mergeCell ref="H47:J4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</vt:i4>
      </vt:variant>
    </vt:vector>
  </HeadingPairs>
  <TitlesOfParts>
    <vt:vector size="13" baseType="lpstr">
      <vt:lpstr>Översikt typoperationer</vt:lpstr>
      <vt:lpstr>Prispåslag</vt:lpstr>
      <vt:lpstr>Trauma generella krav</vt:lpstr>
      <vt:lpstr>T1 Plattfix minifragment</vt:lpstr>
      <vt:lpstr>T2 Plattfix småfragment</vt:lpstr>
      <vt:lpstr>T3 Plattfix standardfragment</vt:lpstr>
      <vt:lpstr>T4 Skruv kannulerad</vt:lpstr>
      <vt:lpstr>T5-T8 Märgspikningssystem </vt:lpstr>
      <vt:lpstr>T9 Fixationssyst externt</vt:lpstr>
      <vt:lpstr>T10 Fixationssyst cervikal höft</vt:lpstr>
      <vt:lpstr>T11 Plattfixation trokant frakt</vt:lpstr>
      <vt:lpstr>T12 Plattfix distala radius</vt:lpstr>
      <vt:lpstr>'Trauma generella krav'!Utskriftsområde</vt:lpstr>
    </vt:vector>
  </TitlesOfParts>
  <Company>Västra Götalandsregionen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Västra Götalandsregionen</dc:creator>
  <cp:lastModifiedBy>ulni03</cp:lastModifiedBy>
  <cp:lastPrinted>2014-04-24T07:21:51Z</cp:lastPrinted>
  <dcterms:created xsi:type="dcterms:W3CDTF">2008-06-26T20:40:20Z</dcterms:created>
  <dcterms:modified xsi:type="dcterms:W3CDTF">2014-04-24T07:22:07Z</dcterms:modified>
</cp:coreProperties>
</file>