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oleObject"/>
  <Override PartName="/xl/printerSettings/printerSettings1.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printerSettings/printerSettings6.bin" ContentType="application/vnd.openxmlformats-officedocument.spreadsheetml.printerSettings"/>
  <Override PartName="/xl/printerSettings/printerSettings7.bin" ContentType="application/vnd.openxmlformats-officedocument.spreadsheetml.printerSettings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rinterSettings/printerSettings4.bin" ContentType="application/vnd.openxmlformats-officedocument.spreadsheetml.printerSettings"/>
  <Override PartName="/xl/printerSettings/printerSettings5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0" yWindow="0" windowWidth="12120" windowHeight="9120"/>
  </bookViews>
  <sheets>
    <sheet name="Översikt typoperationer" sheetId="16" r:id="rId1"/>
    <sheet name="Prispåslag" sheetId="15" r:id="rId2"/>
    <sheet name="Rygg generella krav" sheetId="1" r:id="rId3"/>
    <sheet name="Referens Exempel R1" sheetId="14" r:id="rId4"/>
    <sheet name="R1 Främre universalsystem" sheetId="2" r:id="rId5"/>
    <sheet name="R2 Bakre universalsystem" sheetId="3" r:id="rId6"/>
    <sheet name="R3 Bakre lumbal fixation" sheetId="4" r:id="rId7"/>
    <sheet name="R4 Cervikalt främre ryggsystem" sheetId="5" r:id="rId8"/>
    <sheet name="R5 Cervikalt bakre ryggsystem" sheetId="6" r:id="rId9"/>
    <sheet name="R6 Kotkroppssubstitut cervikalt" sheetId="7" r:id="rId10"/>
    <sheet name="R7 Kotkroppssubstitut th-lumb" sheetId="11" r:id="rId11"/>
    <sheet name="R8 Diskersättningsbur cervikal" sheetId="8" r:id="rId12"/>
    <sheet name="R9 Diskersättningsbur lumbal" sheetId="12" r:id="rId13"/>
    <sheet name="R10 Diskprotes cervikal" sheetId="9" r:id="rId14"/>
    <sheet name="R11 Diskprotes lumbal" sheetId="13" r:id="rId15"/>
    <sheet name="R12 Haloväst" sheetId="10" r:id="rId16"/>
  </sheets>
  <calcPr calcId="114210"/>
</workbook>
</file>

<file path=xl/calcChain.xml><?xml version="1.0" encoding="utf-8"?>
<calcChain xmlns="http://schemas.openxmlformats.org/spreadsheetml/2006/main">
  <c r="F8" i="10"/>
  <c r="F13"/>
  <c r="G6" i="1"/>
  <c r="G7"/>
  <c r="G9"/>
  <c r="G10"/>
  <c r="G11"/>
  <c r="G12"/>
  <c r="G13"/>
  <c r="G36" i="10"/>
  <c r="G37"/>
  <c r="K13" i="1"/>
  <c r="K36" i="10"/>
  <c r="K37"/>
  <c r="K38"/>
  <c r="G35" i="13"/>
  <c r="G36"/>
  <c r="K35"/>
  <c r="K36"/>
  <c r="K37"/>
  <c r="F8" i="9"/>
  <c r="F13"/>
  <c r="G34"/>
  <c r="G35"/>
  <c r="K34"/>
  <c r="K35"/>
  <c r="K36"/>
  <c r="G37" i="8"/>
  <c r="G38"/>
  <c r="K37"/>
  <c r="K38"/>
  <c r="K39"/>
  <c r="F8" i="12"/>
  <c r="F14"/>
  <c r="G36"/>
  <c r="G37"/>
  <c r="K36"/>
  <c r="K37"/>
  <c r="K38"/>
  <c r="F9" i="8"/>
  <c r="F15"/>
  <c r="F8" i="11"/>
  <c r="F12"/>
  <c r="G33"/>
  <c r="G34"/>
  <c r="K33"/>
  <c r="K34"/>
  <c r="K35"/>
  <c r="F8" i="7"/>
  <c r="F12"/>
  <c r="G33"/>
  <c r="G34"/>
  <c r="K33"/>
  <c r="K34"/>
  <c r="K35"/>
  <c r="F12" i="6"/>
  <c r="F13"/>
  <c r="F14"/>
  <c r="F16"/>
  <c r="G48"/>
  <c r="G49"/>
  <c r="K48"/>
  <c r="K49"/>
  <c r="K50"/>
  <c r="F10" i="5"/>
  <c r="F15"/>
  <c r="G44"/>
  <c r="G45"/>
  <c r="K44"/>
  <c r="K45"/>
  <c r="K46"/>
  <c r="F9" i="4"/>
  <c r="F16"/>
  <c r="G46"/>
  <c r="G47"/>
  <c r="K46"/>
  <c r="K47"/>
  <c r="K48"/>
  <c r="F8" i="3"/>
  <c r="F17"/>
  <c r="G53"/>
  <c r="G54"/>
  <c r="K53"/>
  <c r="K54"/>
  <c r="K55"/>
  <c r="F8" i="2"/>
  <c r="F14"/>
  <c r="G42"/>
  <c r="G43"/>
  <c r="K42"/>
  <c r="K43"/>
  <c r="K44"/>
  <c r="F8" i="14"/>
  <c r="F9"/>
  <c r="F10"/>
  <c r="F11"/>
  <c r="F12"/>
  <c r="F13"/>
  <c r="F14"/>
  <c r="G40"/>
  <c r="G41"/>
  <c r="G42"/>
  <c r="K40"/>
  <c r="K41"/>
  <c r="K42"/>
  <c r="K43"/>
  <c r="E24" i="15"/>
  <c r="G24"/>
  <c r="F24"/>
  <c r="E23"/>
  <c r="G23"/>
  <c r="F23"/>
  <c r="E22"/>
  <c r="G22"/>
  <c r="F22"/>
  <c r="E21"/>
  <c r="G21"/>
  <c r="F21"/>
  <c r="E20"/>
  <c r="G20"/>
  <c r="F20"/>
  <c r="E19"/>
  <c r="G19"/>
  <c r="F19"/>
  <c r="E18"/>
  <c r="G18"/>
  <c r="F18"/>
  <c r="E17"/>
  <c r="G17"/>
  <c r="F17"/>
  <c r="E16"/>
  <c r="G16"/>
  <c r="F16"/>
  <c r="E15"/>
  <c r="G15"/>
  <c r="F15"/>
  <c r="E14"/>
  <c r="G14"/>
  <c r="F14"/>
  <c r="E13"/>
  <c r="G13"/>
  <c r="F13"/>
  <c r="E12"/>
  <c r="G12"/>
  <c r="F12"/>
  <c r="E11"/>
  <c r="G11"/>
  <c r="F11"/>
  <c r="E10"/>
  <c r="G10"/>
  <c r="F10"/>
  <c r="E9"/>
  <c r="G9"/>
  <c r="F9"/>
  <c r="E8"/>
  <c r="G8"/>
  <c r="F8"/>
  <c r="E7"/>
  <c r="G7"/>
  <c r="F7"/>
  <c r="E6"/>
  <c r="G6"/>
  <c r="F6"/>
  <c r="E5"/>
  <c r="G5"/>
  <c r="F5"/>
  <c r="E4"/>
  <c r="G4"/>
  <c r="F4"/>
  <c r="E3"/>
  <c r="G3"/>
  <c r="F3"/>
  <c r="F15" i="6"/>
  <c r="F14" i="3"/>
  <c r="K35" i="10"/>
  <c r="G35"/>
  <c r="F9"/>
  <c r="F10"/>
  <c r="F11"/>
  <c r="F12"/>
  <c r="F8" i="13"/>
  <c r="F13"/>
  <c r="K34"/>
  <c r="G34"/>
  <c r="F9"/>
  <c r="F10"/>
  <c r="F11"/>
  <c r="F12"/>
  <c r="K33" i="9"/>
  <c r="G33"/>
  <c r="F9"/>
  <c r="F10"/>
  <c r="F11"/>
  <c r="F12"/>
  <c r="K35" i="12"/>
  <c r="G35"/>
  <c r="F9"/>
  <c r="F10"/>
  <c r="F11"/>
  <c r="F12"/>
  <c r="F12" i="8"/>
  <c r="F10"/>
  <c r="F11"/>
  <c r="F13"/>
  <c r="K36"/>
  <c r="G36"/>
  <c r="G32" i="11"/>
  <c r="K32"/>
  <c r="K32" i="7"/>
  <c r="G32"/>
  <c r="K47" i="6"/>
  <c r="G47"/>
  <c r="K43" i="5"/>
  <c r="G43"/>
  <c r="F9" i="11"/>
  <c r="F10"/>
  <c r="F11"/>
  <c r="F9" i="7"/>
  <c r="F10"/>
  <c r="F11"/>
  <c r="F9" i="6"/>
  <c r="F10"/>
  <c r="F11"/>
  <c r="F8" i="5"/>
  <c r="F9"/>
  <c r="F11"/>
  <c r="F12"/>
  <c r="F13"/>
  <c r="K45" i="4"/>
  <c r="G45"/>
  <c r="F8"/>
  <c r="F10"/>
  <c r="F11"/>
  <c r="F12"/>
  <c r="F13"/>
  <c r="K52" i="3"/>
  <c r="G52"/>
  <c r="F9"/>
  <c r="F10"/>
  <c r="F11"/>
  <c r="F12"/>
  <c r="F13"/>
  <c r="F9" i="2"/>
  <c r="F10"/>
  <c r="F11"/>
  <c r="F12"/>
  <c r="F13"/>
  <c r="K41"/>
  <c r="G41"/>
</calcChain>
</file>

<file path=xl/sharedStrings.xml><?xml version="1.0" encoding="utf-8"?>
<sst xmlns="http://schemas.openxmlformats.org/spreadsheetml/2006/main" count="1344" uniqueCount="469">
  <si>
    <t>Ringens skallfixation</t>
    <phoneticPr fontId="10" type="noConversion"/>
  </si>
  <si>
    <t>Ringen skall ha en stabil och säker fixation i skallbenet</t>
    <phoneticPr fontId="10" type="noConversion"/>
  </si>
  <si>
    <t>R12.1</t>
  </si>
  <si>
    <t>R12.1.1</t>
  </si>
  <si>
    <t>Haloväst</t>
  </si>
  <si>
    <r>
      <t xml:space="preserve">Materialet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vara MR-kompatibelt</t>
    </r>
  </si>
  <si>
    <r>
      <t xml:space="preserve">Det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råda stabilitet mellan ring och väst</t>
    </r>
  </si>
  <si>
    <r>
      <t>Skall</t>
    </r>
    <r>
      <rPr>
        <sz val="10"/>
        <rFont val="Arial"/>
        <family val="2"/>
      </rPr>
      <t xml:space="preserve"> vara tillverkad av titanlegering, polymer eller tantalum </t>
    </r>
    <phoneticPr fontId="10" type="noConversion"/>
  </si>
  <si>
    <r>
      <t>Skall</t>
    </r>
    <r>
      <rPr>
        <sz val="10"/>
        <rFont val="Arial"/>
        <family val="2"/>
      </rPr>
      <t xml:space="preserve"> vara tillverkad av titanlegering, polymer eller tantalum</t>
    </r>
    <phoneticPr fontId="10" type="noConversion"/>
  </si>
  <si>
    <t>Diskersättningsbur cervikal</t>
    <phoneticPr fontId="10" type="noConversion"/>
  </si>
  <si>
    <t>Cervikalt främre ryggsystem</t>
  </si>
  <si>
    <t>R9.1</t>
  </si>
  <si>
    <t>R9.1.1</t>
  </si>
  <si>
    <r>
      <t xml:space="preserve">Materialet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vara av titanlegering.</t>
    </r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</si>
  <si>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ha låsbara skruvar.</t>
    </r>
  </si>
  <si>
    <t>R10</t>
  </si>
  <si>
    <t>Cervikalt bakre ryggsystem</t>
  </si>
  <si>
    <t>R10.1</t>
  </si>
  <si>
    <t>R10.1.1</t>
  </si>
  <si>
    <r>
      <t xml:space="preserve">Polyaxial skruv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erbjudas.</t>
    </r>
  </si>
  <si>
    <t>R10.2</t>
  </si>
  <si>
    <t>R10.2.1</t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</si>
  <si>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innefatta både längsgående och tvärgående stag</t>
    </r>
  </si>
  <si>
    <r>
      <t xml:space="preserve">Teknik för repositions- och korrektionsmöjligheter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finnas.</t>
    </r>
  </si>
  <si>
    <t>R11</t>
  </si>
  <si>
    <t>R11.1</t>
  </si>
  <si>
    <t>R11.1.1</t>
  </si>
  <si>
    <r>
      <t>Skall</t>
    </r>
    <r>
      <rPr>
        <sz val="10"/>
        <rFont val="Arial"/>
        <family val="2"/>
      </rPr>
      <t xml:space="preserve"> vara tillverkad av titanlegering, polymer eller tantalum (trabecular metall)</t>
    </r>
  </si>
  <si>
    <r>
      <t>Bör</t>
    </r>
    <r>
      <rPr>
        <sz val="10"/>
        <rFont val="Arial"/>
        <family val="2"/>
      </rPr>
      <t xml:space="preserve"> finnas i olika storlekar (bredd och höjd). Thorakolumbalt</t>
    </r>
  </si>
  <si>
    <r>
      <t>Bör</t>
    </r>
    <r>
      <rPr>
        <sz val="10"/>
        <rFont val="Arial"/>
        <family val="2"/>
      </rPr>
      <t xml:space="preserve"> finnas i olika storlekar (bredd och höjd). Cervikalt</t>
    </r>
  </si>
  <si>
    <t>R12</t>
  </si>
  <si>
    <t>Systemet skall innefatta både längsgående och tvärgående stag eller platta</t>
  </si>
  <si>
    <t>Det skall finnas konnektorer som ger möjlighet att koppla ihop stag av olika dimensioner.</t>
    <phoneticPr fontId="0" type="noConversion"/>
  </si>
  <si>
    <t>Teknik för repositions- och korrektionsmöjligheter skall finnas</t>
  </si>
  <si>
    <t>R8</t>
  </si>
  <si>
    <t>R8.1</t>
  </si>
  <si>
    <t>R8.1.1</t>
  </si>
  <si>
    <t>R9</t>
  </si>
  <si>
    <t>Maxpoäng, generella krav</t>
  </si>
  <si>
    <t>R6</t>
  </si>
  <si>
    <t>R6.1</t>
  </si>
  <si>
    <t>Utformning/material</t>
  </si>
  <si>
    <t>R6.1.1</t>
  </si>
  <si>
    <t>Funktion</t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</si>
  <si>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innefatta både längsgående och tvärgående stag eller platta</t>
    </r>
  </si>
  <si>
    <r>
      <t xml:space="preserve">Teknik för repositions- och korrektionsmöjligheter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</t>
    </r>
  </si>
  <si>
    <r>
      <t xml:space="preserve">Det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möjlighet för två skruvar i varje segment</t>
    </r>
  </si>
  <si>
    <t>R7</t>
  </si>
  <si>
    <t>R7.1</t>
  </si>
  <si>
    <t>R7.1.1</t>
  </si>
  <si>
    <t>Beskrivning</t>
  </si>
  <si>
    <t>Krav</t>
  </si>
  <si>
    <t>Anbudsgvarens svar</t>
  </si>
  <si>
    <t>Skall</t>
  </si>
  <si>
    <t>Bör</t>
  </si>
  <si>
    <t>Ange</t>
  </si>
  <si>
    <t>Vikt</t>
  </si>
  <si>
    <t>Diskersättningsbur thorakolumbal</t>
    <phoneticPr fontId="10" type="noConversion"/>
  </si>
  <si>
    <t>Diskprotes lumbal</t>
    <phoneticPr fontId="0" type="noConversion"/>
  </si>
  <si>
    <t>Diskprotes cervikal</t>
    <phoneticPr fontId="0" type="noConversion"/>
  </si>
  <si>
    <t>X</t>
  </si>
  <si>
    <t>R2</t>
  </si>
  <si>
    <t>Vetenskaplig dokumentation</t>
    <phoneticPr fontId="0" type="noConversion"/>
  </si>
  <si>
    <t>R2.1</t>
  </si>
  <si>
    <t>R2.2</t>
  </si>
  <si>
    <t>R3</t>
  </si>
  <si>
    <t>Övrig dokumentation</t>
  </si>
  <si>
    <t>R3.1</t>
  </si>
  <si>
    <t>R3.2</t>
  </si>
  <si>
    <t>R4</t>
  </si>
  <si>
    <t>Utbildning, service och support</t>
    <phoneticPr fontId="0" type="noConversion"/>
  </si>
  <si>
    <t>R4.1</t>
  </si>
  <si>
    <t>R4.2</t>
  </si>
  <si>
    <t>R5</t>
  </si>
  <si>
    <t>Handhavande - instrumentarier</t>
    <phoneticPr fontId="0" type="noConversion"/>
  </si>
  <si>
    <t>R5.1</t>
  </si>
  <si>
    <r>
      <t xml:space="preserve">Extraktions-/revisionsinstrument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kunna tillhandahållas även efter avtalstidens utgång.</t>
    </r>
  </si>
  <si>
    <t>R5.2</t>
  </si>
  <si>
    <t>Maxp</t>
  </si>
  <si>
    <t>Ja</t>
  </si>
  <si>
    <t>Nej</t>
  </si>
  <si>
    <t>GENERELLA KRAV OMRÅDE RYGG</t>
  </si>
  <si>
    <t>R1</t>
  </si>
  <si>
    <t>Produktkvalitet</t>
  </si>
  <si>
    <r>
      <t>Systemet</t>
    </r>
    <r>
      <rPr>
        <b/>
        <sz val="10"/>
        <rFont val="Arial"/>
        <family val="2"/>
      </rPr>
      <t xml:space="preserve"> skal</t>
    </r>
    <r>
      <rPr>
        <sz val="10"/>
        <rFont val="Arial"/>
        <family val="2"/>
      </rPr>
      <t>l innehålla självgängande skruvar</t>
    </r>
  </si>
  <si>
    <t>R1.1</t>
  </si>
  <si>
    <t>R1.1.1</t>
  </si>
  <si>
    <t>R1.2</t>
  </si>
  <si>
    <t>Främre thoracolumbalt universalsystem</t>
  </si>
  <si>
    <t>Bakre thoracolumbalt universalsystem</t>
  </si>
  <si>
    <t>Bakre lumbalt fixationssystem</t>
  </si>
  <si>
    <r>
      <t xml:space="preserve">Leverantören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vid behov kunna ställa upp med personlig support vid operation.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</si>
  <si>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Supportorganisationen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väl uppbyggd och finnas i Sverige.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</si>
  <si>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Digital användarmanual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</si>
  <si>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Bedömning kommer att göras över utbildningsutbudets omfattning samt vilka personella resurser anbudsgivaren avsatt för ändamålet. </t>
    </r>
    <r>
      <rPr>
        <sz val="10"/>
        <color indexed="10"/>
        <rFont val="Arial"/>
        <family val="2"/>
      </rPr>
      <t>Köparen måste definiera specificerad poäng- och viktfördelning.</t>
    </r>
  </si>
  <si>
    <t>R2.1.1</t>
  </si>
  <si>
    <t>R3.1.1</t>
  </si>
  <si>
    <t xml:space="preserve"> Kotkroppssubstitut cervicalt</t>
  </si>
  <si>
    <t xml:space="preserve"> Kotkroppssubstitut thoracolumbalt</t>
  </si>
  <si>
    <t>R4.1.1</t>
  </si>
  <si>
    <t>R5.1.1</t>
  </si>
  <si>
    <t>R5.2.1</t>
  </si>
  <si>
    <t>R11.2</t>
  </si>
  <si>
    <t>R11.2.1</t>
  </si>
  <si>
    <t>R12.2</t>
  </si>
  <si>
    <t>R12.2.1</t>
  </si>
  <si>
    <t>R12.3</t>
  </si>
  <si>
    <t>R12.3.1</t>
  </si>
  <si>
    <r>
      <t>Bör</t>
    </r>
    <r>
      <rPr>
        <sz val="10"/>
        <rFont val="Arial"/>
        <family val="2"/>
      </rPr>
      <t xml:space="preserve"> finnas god plats för bentransplantat och/eller biomaterial.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</si>
  <si>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Skruv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i minst 2 storlekar/diametrar.</t>
    </r>
  </si>
  <si>
    <r>
      <t>Bör</t>
    </r>
    <r>
      <rPr>
        <sz val="10"/>
        <rFont val="Arial"/>
        <family val="2"/>
      </rPr>
      <t xml:space="preserve"> vara kompatibelt med thorakolumbalt bakre stag. </t>
    </r>
    <r>
      <rPr>
        <sz val="10"/>
        <color indexed="10"/>
        <rFont val="Arial"/>
        <family val="2"/>
      </rPr>
      <t>Köparen måste definiera specificerad poäng- och viktfördelning.</t>
    </r>
    <r>
      <rPr>
        <sz val="10"/>
        <rFont val="Arial"/>
        <family val="2"/>
      </rPr>
      <t xml:space="preserve">
</t>
    </r>
  </si>
  <si>
    <r>
      <t xml:space="preserve">Skruv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i mer än 2 diametrar.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</si>
  <si>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Olika möjligheter till skruvriktning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</si>
  <si>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Plattan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i längder upp till 3 nivåer. (4 kotor fixeras)</t>
    </r>
  </si>
  <si>
    <r>
      <t>Skruvarna</t>
    </r>
    <r>
      <rPr>
        <b/>
        <sz val="10"/>
        <rFont val="Arial"/>
        <family val="2"/>
      </rPr>
      <t xml:space="preserve"> skall</t>
    </r>
    <r>
      <rPr>
        <sz val="10"/>
        <rFont val="Arial"/>
        <family val="2"/>
      </rPr>
      <t xml:space="preserve"> erbjudas från 12mm - 18mm, med max 1,5mm intervall</t>
    </r>
  </si>
  <si>
    <r>
      <t>Instrumentarier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enkla, logiska och tillförlitliga beträffande att xxx.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</si>
  <si>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placerade i instrumentgaller/box på förutbestämd plats.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</si>
  <si>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Instrumenten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passa till alla användare,såsom höger- samt vänsterhänta, stora och små händer.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</si>
  <si>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Instrumentarium</t>
    </r>
    <r>
      <rPr>
        <b/>
        <sz val="10"/>
        <rFont val="Arial"/>
        <family val="2"/>
      </rPr>
      <t xml:space="preserve"> bör</t>
    </r>
    <r>
      <rPr>
        <sz val="10"/>
        <rFont val="Arial"/>
        <family val="2"/>
      </rPr>
      <t xml:space="preserve"> vara enkla att ta isär, rengöra och sterilisera. Instruktioner för detta bör finnas. </t>
    </r>
    <r>
      <rPr>
        <sz val="10"/>
        <color indexed="10"/>
        <rFont val="Arial"/>
        <family val="2"/>
      </rPr>
      <t>Köparen måste definiera specificerad poäng- och viktfördelning.</t>
    </r>
  </si>
  <si>
    <r>
      <t>Implantatet</t>
    </r>
    <r>
      <rPr>
        <b/>
        <sz val="10"/>
        <rFont val="Arial"/>
        <family val="2"/>
      </rPr>
      <t xml:space="preserve"> bör </t>
    </r>
    <r>
      <rPr>
        <sz val="10"/>
        <rFont val="Arial"/>
        <family val="2"/>
      </rPr>
      <t xml:space="preserve">vara representerat i Svenska Ryggregistret. De överlevnadsdata som leverantören vill åberopa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bifogas. </t>
    </r>
  </si>
  <si>
    <r>
      <t xml:space="preserve">Tillgänglig skriftlig dokumentation i form av relevanta studier bör finnas avseende produktgruppen (max 3 / prod.gr). Skall bifogas anbudet. </t>
    </r>
    <r>
      <rPr>
        <sz val="10"/>
        <color indexed="10"/>
        <rFont val="Arial"/>
        <family val="2"/>
      </rPr>
      <t xml:space="preserve"> Köparen måste definiera specificerad poäng- och viktfördelning.</t>
    </r>
    <r>
      <rPr>
        <sz val="10"/>
        <rFont val="Arial"/>
        <family val="2"/>
      </rPr>
      <t xml:space="preserve"> </t>
    </r>
  </si>
  <si>
    <r>
      <t xml:space="preserve">Bruksanvisningar avseende kirurgisk teknik, broschyrer, instrumentförteckningar och skötselanvisningar kommer att bedömas angående tydlighet, utförlighet och enkelhet. </t>
    </r>
    <r>
      <rPr>
        <sz val="10"/>
        <color indexed="56"/>
        <rFont val="Arial"/>
        <family val="2"/>
      </rPr>
      <t xml:space="preserve">Den dokumentation leverantören vill åberopa skall bifogas anbudet.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</si>
  <si>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Anbudsgivaren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beskriva sina resurser för och omfattning av utbildningsinsatser inom området. </t>
    </r>
  </si>
  <si>
    <r>
      <t xml:space="preserve">Materialet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vara av titanlegering eller kromkobolt</t>
    </r>
  </si>
  <si>
    <r>
      <t xml:space="preserve">Skruvarnas längd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successivt öka med högst X mm i området från XX upp till XX mm längd.  </t>
    </r>
    <r>
      <rPr>
        <sz val="10"/>
        <color indexed="10"/>
        <rFont val="Arial"/>
        <family val="2"/>
      </rPr>
      <t/>
    </r>
  </si>
  <si>
    <r>
      <t xml:space="preserve">Skruvar med trubbig spets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finnas. 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</si>
  <si>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 xml:space="preserve">Låg profil bör vara max xx mm mätt från A-B.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</si>
  <si>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ha låg profil. </t>
    </r>
    <r>
      <rPr>
        <sz val="10"/>
        <color indexed="10"/>
        <rFont val="Arial"/>
        <family val="2"/>
      </rPr>
      <t xml:space="preserve"> </t>
    </r>
  </si>
  <si>
    <r>
      <t xml:space="preserve">Mono- uni- och polyaxial skruv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erbjudas.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</si>
  <si>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Stag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kunna levereras i flera diametrar</t>
    </r>
  </si>
  <si>
    <r>
      <t>Skall</t>
    </r>
    <r>
      <rPr>
        <sz val="10"/>
        <rFont val="Arial"/>
        <family val="2"/>
      </rPr>
      <t xml:space="preserve"> vara kompatibelt med cervikalt bakre system</t>
    </r>
  </si>
  <si>
    <r>
      <t xml:space="preserve">Pediatriskt system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</si>
  <si>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Systemet </t>
    </r>
    <r>
      <rPr>
        <b/>
        <sz val="10"/>
        <rFont val="Arial"/>
        <family val="2"/>
      </rPr>
      <t xml:space="preserve">skall </t>
    </r>
    <r>
      <rPr>
        <sz val="10"/>
        <rFont val="Arial"/>
        <family val="2"/>
      </rPr>
      <t xml:space="preserve">innehålla självgängande skruvar. </t>
    </r>
  </si>
  <si>
    <r>
      <t xml:space="preserve">Olika typer av krokar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ingå</t>
    </r>
  </si>
  <si>
    <r>
      <t xml:space="preserve">Skruv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i variabla längder från xx mm til xx mm med max 5 mm intervall.</t>
    </r>
  </si>
  <si>
    <r>
      <t xml:space="preserve">Systemet bör erbjuda en lösning för ileum fixation. </t>
    </r>
    <r>
      <rPr>
        <sz val="10"/>
        <color indexed="10"/>
        <rFont val="Arial"/>
        <family val="2"/>
      </rPr>
      <t>Köparen måste definiera specificerad poäng och viktfördelning</t>
    </r>
  </si>
  <si>
    <r>
      <t xml:space="preserve">Systemet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innehålla skruvar med förlängd övergänga (reduktionsskruvar) alternativt annan lösning för reduktion av stag. Leverantören beskriver sin lösning. </t>
    </r>
    <r>
      <rPr>
        <sz val="10"/>
        <color indexed="10"/>
        <rFont val="Arial"/>
        <family val="2"/>
      </rPr>
      <t>Köparen måste definiera specificerad poäng och viktfördelning</t>
    </r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</si>
  <si>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ha låg profil. </t>
    </r>
  </si>
  <si>
    <r>
      <t xml:space="preserve">Mono- uni- och polyaxial skruv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erbjudas.Köparen måste definiera specificerad poäng- och viktfördelning.</t>
    </r>
  </si>
  <si>
    <r>
      <t xml:space="preserve">Systemet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innefatta både längsgående och tvärgående stag </t>
    </r>
  </si>
  <si>
    <t>Skruv skall finnas i  minst två diametrar inom intervallet 5-8mm</t>
  </si>
  <si>
    <t>Skruv skall finnas i  minst tre diametrar inom intervallet 4-7mm</t>
  </si>
  <si>
    <r>
      <t xml:space="preserve">Skruv bör finnas i mer än tre storlekar inom intervallet 3-9mm.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</si>
  <si>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Skruv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i variabla längder (minst 25-85mm) </t>
    </r>
  </si>
  <si>
    <r>
      <t xml:space="preserve">Låg profil bör vara max xx mm mätt från A-B 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</si>
  <si>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r>
      <t xml:space="preserve">Plattan </t>
    </r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>erbjuda visualiseringsmöjlighet av diskutrymmet</t>
    </r>
    <r>
      <rPr>
        <sz val="10"/>
        <rFont val="Arial"/>
        <family val="2"/>
      </rPr>
      <t xml:space="preserve">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</si>
  <si>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Skruvarna </t>
    </r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 xml:space="preserve">erbjudas i flera diametrar och längder. </t>
    </r>
    <r>
      <rPr>
        <sz val="10"/>
        <color indexed="10"/>
        <rFont val="Arial"/>
        <family val="2"/>
      </rPr>
      <t>Köparen måste definiera specificerad poäng- och viktfördelning.</t>
    </r>
  </si>
  <si>
    <r>
      <t>Olika typer av krokar</t>
    </r>
    <r>
      <rPr>
        <b/>
        <sz val="10"/>
        <rFont val="Arial"/>
        <family val="2"/>
      </rPr>
      <t xml:space="preserve"> skall</t>
    </r>
    <r>
      <rPr>
        <sz val="10"/>
        <rFont val="Arial"/>
        <family val="2"/>
      </rPr>
      <t xml:space="preserve"> finnas. </t>
    </r>
  </si>
  <si>
    <r>
      <t xml:space="preserve">Det </t>
    </r>
    <r>
      <rPr>
        <b/>
        <sz val="10"/>
        <rFont val="Arial"/>
        <family val="2"/>
      </rPr>
      <t>skall</t>
    </r>
    <r>
      <rPr>
        <sz val="10"/>
        <rFont val="Arial"/>
        <family val="2"/>
      </rPr>
      <t xml:space="preserve"> finnas konnektorer som ger möjlighet att koppla ihop systemet med ett thoracolumbalt system.</t>
    </r>
  </si>
  <si>
    <t xml:space="preserve">Möjlighet för Occiputfixation skall finnas </t>
  </si>
  <si>
    <t>x</t>
  </si>
  <si>
    <r>
      <t>Bör</t>
    </r>
    <r>
      <rPr>
        <sz val="10"/>
        <rFont val="Arial"/>
        <family val="2"/>
      </rPr>
      <t xml:space="preserve"> finnas i olika storlekar (bredd och höjd). 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</si>
  <si>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storlekar (bredd och höjd).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</si>
  <si>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god plats för bentransplantat och/eller biomaterial.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</si>
  <si>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utformningar såsom Tlif, Unilif etc.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</si>
  <si>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>Bör</t>
    </r>
    <r>
      <rPr>
        <sz val="10"/>
        <rFont val="Arial"/>
        <family val="2"/>
      </rPr>
      <t xml:space="preserve"> finnas i olika storlekar (bredd, vinkel och höjd). </t>
    </r>
    <r>
      <rPr>
        <sz val="10"/>
        <color indexed="10"/>
        <rFont val="Arial"/>
        <family val="2"/>
      </rPr>
      <t>Köparen måste definiera specificerad poäng- och viktfördelning.</t>
    </r>
  </si>
  <si>
    <r>
      <t>Bör</t>
    </r>
    <r>
      <rPr>
        <sz val="10"/>
        <rFont val="Arial"/>
        <family val="2"/>
      </rPr>
      <t xml:space="preserve"> ha en bra fixationsyta. </t>
    </r>
    <r>
      <rPr>
        <sz val="10"/>
        <color indexed="10"/>
        <rFont val="Arial"/>
        <family val="2"/>
      </rPr>
      <t>Köparen måste definiera specificerad poäng- och viktfördelning.</t>
    </r>
  </si>
  <si>
    <r>
      <t xml:space="preserve">Ledytor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bestå av polyetylen/metall</t>
    </r>
  </si>
  <si>
    <r>
      <t>Bör</t>
    </r>
    <r>
      <rPr>
        <sz val="10"/>
        <rFont val="Arial"/>
        <family val="2"/>
      </rPr>
      <t xml:space="preserve"> finnas i olika storlekar (bredd, vinkel och höjd).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</si>
  <si>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Ledytor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</t>
    </r>
    <r>
      <rPr>
        <sz val="10"/>
        <rFont val="Arial"/>
        <family val="2"/>
      </rPr>
      <t>bestå av polyetylen/metall.</t>
    </r>
    <r>
      <rPr>
        <sz val="10"/>
        <color indexed="10"/>
        <rFont val="Arial"/>
        <family val="2"/>
      </rPr>
      <t xml:space="preserve"> Köparen måste definiera specificerad poäng- och viktfördelning.</t>
    </r>
  </si>
  <si>
    <r>
      <t xml:space="preserve">Västen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bekväm.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</si>
  <si>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t>R.1.2.1</t>
  </si>
  <si>
    <t>R1.3</t>
  </si>
  <si>
    <t>R1.3.1</t>
  </si>
  <si>
    <t>R1.3.2</t>
  </si>
  <si>
    <t>R1.3.3</t>
  </si>
  <si>
    <t>R1.3.4</t>
  </si>
  <si>
    <t>R1.3.5</t>
  </si>
  <si>
    <t>R1.4</t>
  </si>
  <si>
    <t>R1.4.1</t>
  </si>
  <si>
    <t>R1.4.2</t>
  </si>
  <si>
    <t>R1.4.3</t>
  </si>
  <si>
    <t>R.2.2.1</t>
  </si>
  <si>
    <t>R2.3</t>
  </si>
  <si>
    <t>R2.3.1</t>
  </si>
  <si>
    <t>R2.3.2</t>
  </si>
  <si>
    <t>R2.3.3</t>
  </si>
  <si>
    <t>R2.3.4</t>
  </si>
  <si>
    <t>R2.3.5</t>
  </si>
  <si>
    <t>R2.3.6</t>
  </si>
  <si>
    <t>R2.3.7</t>
  </si>
  <si>
    <t>R2.3.8</t>
  </si>
  <si>
    <t>R2.3.9</t>
  </si>
  <si>
    <t>R2.3.10</t>
  </si>
  <si>
    <t>R2.3.11</t>
  </si>
  <si>
    <t>R2.3.12</t>
  </si>
  <si>
    <t>R2.3.13</t>
  </si>
  <si>
    <t>R2.3.14</t>
  </si>
  <si>
    <t>R2.4</t>
  </si>
  <si>
    <t>R2.4.1</t>
  </si>
  <si>
    <t>R2.4.2</t>
  </si>
  <si>
    <t>R2.4.3</t>
  </si>
  <si>
    <t>R.3.2.1</t>
  </si>
  <si>
    <t>R3.3</t>
  </si>
  <si>
    <t>R3.3.1</t>
  </si>
  <si>
    <t>R3.3.2</t>
  </si>
  <si>
    <t>R3.3.3</t>
  </si>
  <si>
    <t>R3.3.4</t>
  </si>
  <si>
    <t>R3.3.5</t>
  </si>
  <si>
    <t>R3.3.6</t>
  </si>
  <si>
    <t>R3.3.7</t>
  </si>
  <si>
    <t>R3.3.8</t>
  </si>
  <si>
    <t>R3.4</t>
  </si>
  <si>
    <t>R3.4.1</t>
  </si>
  <si>
    <t>R3.4.2</t>
  </si>
  <si>
    <t>R3.4.3</t>
  </si>
  <si>
    <r>
      <t xml:space="preserve">Skruv bör finnas i mer än två diametrar inom intervallet 4-9mm. </t>
    </r>
    <r>
      <rPr>
        <sz val="10"/>
        <color indexed="10"/>
        <rFont val="Arial"/>
        <family val="2"/>
      </rPr>
      <t>Köparen måste definiera specificerad poäng- och viktfördelning.</t>
    </r>
  </si>
  <si>
    <t>R.4.2.1</t>
  </si>
  <si>
    <t>R4.3</t>
  </si>
  <si>
    <t>R4.3.1</t>
  </si>
  <si>
    <t>R4.3.2</t>
  </si>
  <si>
    <t>R4.3.3</t>
  </si>
  <si>
    <t>R4.3.4</t>
  </si>
  <si>
    <t>R4.4</t>
  </si>
  <si>
    <t>R4.4.1</t>
  </si>
  <si>
    <t>R4.4.2</t>
  </si>
  <si>
    <t>R4.4.3</t>
  </si>
  <si>
    <t>R4.4.4</t>
  </si>
  <si>
    <t>R4.4.5</t>
  </si>
  <si>
    <t>R4.4.6</t>
  </si>
  <si>
    <r>
      <t xml:space="preserve">Plattan </t>
    </r>
    <r>
      <rPr>
        <b/>
        <sz val="10"/>
        <rFont val="Arial"/>
        <family val="2"/>
      </rPr>
      <t xml:space="preserve">bör </t>
    </r>
    <r>
      <rPr>
        <sz val="10"/>
        <rFont val="Arial"/>
        <family val="2"/>
      </rPr>
      <t>finnas för fixering av 4 nivåer (5 kotor fixeras) och 5 nivåer (6 kotor fixeras)</t>
    </r>
    <r>
      <rPr>
        <sz val="10"/>
        <rFont val="Arial"/>
        <family val="2"/>
      </rPr>
      <t xml:space="preserve"> K</t>
    </r>
    <r>
      <rPr>
        <sz val="10"/>
        <color indexed="10"/>
        <rFont val="Arial"/>
        <family val="2"/>
      </rPr>
      <t>öparen måste definiera specificerad poäng- och viktfördelning.</t>
    </r>
  </si>
  <si>
    <t>R5.3</t>
  </si>
  <si>
    <t>R5.3.1</t>
  </si>
  <si>
    <t>R5.3.2</t>
  </si>
  <si>
    <t>R5.3.3</t>
  </si>
  <si>
    <t>R5.3.4</t>
  </si>
  <si>
    <t>R5.3.5</t>
  </si>
  <si>
    <t>R5.3.6</t>
  </si>
  <si>
    <t>R5.3.7</t>
  </si>
  <si>
    <t>R5.3.8</t>
  </si>
  <si>
    <t>R5.3.9</t>
  </si>
  <si>
    <t>R5.3.10</t>
  </si>
  <si>
    <t>R5.4</t>
  </si>
  <si>
    <t>R5.4.1</t>
  </si>
  <si>
    <t>R5.4.2</t>
  </si>
  <si>
    <t>R5.4.3</t>
  </si>
  <si>
    <t>R6.2</t>
  </si>
  <si>
    <t>R6.2.1</t>
  </si>
  <si>
    <t>R6.3</t>
  </si>
  <si>
    <t>R6.3.1</t>
  </si>
  <si>
    <t>R6.3.2</t>
  </si>
  <si>
    <t>R6.3.3</t>
  </si>
  <si>
    <t>R7.2</t>
  </si>
  <si>
    <t>R7.2.1</t>
  </si>
  <si>
    <t>R8.2</t>
  </si>
  <si>
    <t>R8.2.1</t>
  </si>
  <si>
    <t>R8.3</t>
  </si>
  <si>
    <t>R8.3.1</t>
  </si>
  <si>
    <t>R8.3.2</t>
  </si>
  <si>
    <t>R8.3.3</t>
  </si>
  <si>
    <t>R9.2</t>
  </si>
  <si>
    <t>R9.2.1</t>
  </si>
  <si>
    <t>R9.3</t>
  </si>
  <si>
    <t>R9.3.1</t>
  </si>
  <si>
    <t>R9.3.2</t>
  </si>
  <si>
    <t>R9.3.3</t>
  </si>
  <si>
    <t>R9.3.4</t>
  </si>
  <si>
    <t>R10.3</t>
  </si>
  <si>
    <t>R10.3.1</t>
  </si>
  <si>
    <t>R10.3.2</t>
  </si>
  <si>
    <t>R10.4</t>
  </si>
  <si>
    <t>R10.4.1</t>
  </si>
  <si>
    <t>R11.3</t>
  </si>
  <si>
    <t>R11.3.1</t>
  </si>
  <si>
    <t>R11.3.2</t>
  </si>
  <si>
    <t>R11.4</t>
  </si>
  <si>
    <t>R11.4.1</t>
  </si>
  <si>
    <t>R12.4</t>
  </si>
  <si>
    <t>R12.4.1</t>
  </si>
  <si>
    <t>R12.5</t>
  </si>
  <si>
    <t>R12.5.1</t>
  </si>
  <si>
    <t>R12.5.2</t>
  </si>
  <si>
    <t>Landstingets beräknade årsvolym antal operationer</t>
  </si>
  <si>
    <t>Innehåll, typoperation:</t>
  </si>
  <si>
    <t>Anbudsgivare:</t>
  </si>
  <si>
    <t>Position</t>
  </si>
  <si>
    <t>Typ av artikel</t>
  </si>
  <si>
    <t>Antal</t>
  </si>
  <si>
    <t>Lev artikelnummer</t>
  </si>
  <si>
    <t>Lev artikel benämning</t>
  </si>
  <si>
    <t>Kommentarer</t>
  </si>
  <si>
    <t>Bilaga Produktbroschyr Surgical technique</t>
  </si>
  <si>
    <t>Monoaxial skruv</t>
  </si>
  <si>
    <t>R1.XX</t>
  </si>
  <si>
    <t>Stag &lt;300 mm</t>
  </si>
  <si>
    <t>Fyrspiksplattor</t>
  </si>
  <si>
    <t>Tvärstag</t>
  </si>
  <si>
    <t>Låsskruv</t>
  </si>
  <si>
    <t>R1 Ryggsystem - Främre thoracolumbalt universalsystem</t>
  </si>
  <si>
    <t>Summa pris</t>
  </si>
  <si>
    <t>KRAVSPECIFIKATION</t>
  </si>
  <si>
    <t>R2 Bakre thoracolumbalt universalsystem</t>
  </si>
  <si>
    <t>Polyaxial skruv (Ange skruvdiameter som referens)</t>
  </si>
  <si>
    <t>R2.XX</t>
  </si>
  <si>
    <t>Tulpan (om det krävs separat till skruv)</t>
  </si>
  <si>
    <t>Låsskuv (om det krävs separat till skruv)</t>
  </si>
  <si>
    <t>Uniaxial skruv* (Ange skruvdiameter som referens)</t>
  </si>
  <si>
    <t>Tvärstag inklusive "lås"</t>
  </si>
  <si>
    <t>Stag &lt;300 mm (Landstinget anger material)</t>
  </si>
  <si>
    <t>Stag &gt;300 mm (Landstinget anger material)</t>
  </si>
  <si>
    <t>*om ej uniaxial skruv offereras skall polyaxial skruv anges även här.</t>
  </si>
  <si>
    <t>R3 Bakre lumbalt fixationssystem</t>
  </si>
  <si>
    <t>Monoaxial skruv (Ange skruvdiameter som referens)</t>
  </si>
  <si>
    <t>R3.XX</t>
  </si>
  <si>
    <t xml:space="preserve">Tulpan (om det krävs separat till skruv) </t>
  </si>
  <si>
    <t>Förböjda stag (Landsting anger i vilket material)</t>
  </si>
  <si>
    <t>Stag &lt;300 mm (Landstinget anger i vilket material)</t>
  </si>
  <si>
    <t>R 4 Cervikal främre platta</t>
  </si>
  <si>
    <t>Cervikal främre platta för en nivå</t>
  </si>
  <si>
    <t>R4.XX</t>
  </si>
  <si>
    <t>Cervikal främre platta för två nivåer</t>
  </si>
  <si>
    <t>Skruv</t>
  </si>
  <si>
    <t xml:space="preserve">Innerskruv (om det krävs separat till skruv) </t>
  </si>
  <si>
    <t>R 5 Cervikal bakre fixation</t>
  </si>
  <si>
    <t>Occiputplatta</t>
  </si>
  <si>
    <t>R5.XX</t>
  </si>
  <si>
    <t>Skruv till Occiputplatta (anbudsgivare anger antal som min krävs)</t>
  </si>
  <si>
    <t>Polyskruv</t>
  </si>
  <si>
    <t>Krok</t>
  </si>
  <si>
    <t>Låsskruv till skruv och krok</t>
  </si>
  <si>
    <t>Stag</t>
  </si>
  <si>
    <t>Tvärstag komplett (inkl låsmekanism)</t>
  </si>
  <si>
    <t>R 6 Kotkroppssubstitut cervikalt</t>
  </si>
  <si>
    <t>Kotkroppssubstitut cervikalt (komplett)för ersättning av 1 kota</t>
  </si>
  <si>
    <t>R6.XX</t>
  </si>
  <si>
    <t>R 7 Kotkroppssubstitut thoracolumbalt</t>
  </si>
  <si>
    <t>Kotkroppssubstitut (komplett)thoracalt lumbalt för ersättning av 1 kota</t>
  </si>
  <si>
    <t>R7.XX</t>
  </si>
  <si>
    <t>R 8 Diskersättningsbur cervikal</t>
  </si>
  <si>
    <t>Diskersättningsbur PEEK</t>
  </si>
  <si>
    <t>R8.XX</t>
  </si>
  <si>
    <t>Diskersättningsbur Titanlegering</t>
  </si>
  <si>
    <t>Diskersättningsbur Tantalum</t>
  </si>
  <si>
    <t>Varje position utvärderas separat &amp; anbudsgivaren kan ange 1-3 alt.</t>
  </si>
  <si>
    <t>R 9 Diskersättningsbur thoracolumbal</t>
  </si>
  <si>
    <t>R9.XX</t>
  </si>
  <si>
    <t>R 10 Cervikal diskprotes</t>
  </si>
  <si>
    <t>Cervikal diskprotes komplett</t>
  </si>
  <si>
    <t>R10.XX</t>
  </si>
  <si>
    <t>Om protesen levereras i delar skall samtliga delar offereras/ingå</t>
  </si>
  <si>
    <t>R 11 Lumbal diskprotes</t>
  </si>
  <si>
    <t>Lumbal diskprotes proximal</t>
  </si>
  <si>
    <t>R11.XX</t>
  </si>
  <si>
    <t>Lumbal diskprotes distal</t>
  </si>
  <si>
    <t>Liner (om ej ingår ovan)</t>
  </si>
  <si>
    <t>R 12 Haloväst</t>
  </si>
  <si>
    <t>Krona</t>
  </si>
  <si>
    <t>Väst, komplett att fästa med krona</t>
  </si>
  <si>
    <t>Skallpinnar sterila</t>
  </si>
  <si>
    <r>
      <t xml:space="preserve">Tillgänglig skriftlig dokumentation i form av relevanta studier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finnas avseende produktgruppen (max 3 / prod.gr). Skall bifogas anbudet. </t>
    </r>
    <r>
      <rPr>
        <sz val="10"/>
        <color indexed="10"/>
        <rFont val="Arial"/>
        <family val="2"/>
      </rPr>
      <t xml:space="preserve"> Köparen måste definiera specificerad poäng- och viktfördelning.</t>
    </r>
    <r>
      <rPr>
        <sz val="10"/>
        <rFont val="Arial"/>
        <family val="2"/>
      </rPr>
      <t xml:space="preserve"> </t>
    </r>
  </si>
  <si>
    <t>Ev svar och kommentarer från anbudsgivare</t>
  </si>
  <si>
    <t>RG 1.1</t>
  </si>
  <si>
    <t>RG 1.2</t>
  </si>
  <si>
    <t>RG 2</t>
  </si>
  <si>
    <t>RG 1</t>
  </si>
  <si>
    <t>RG 2.1</t>
  </si>
  <si>
    <t>RG 2.2</t>
  </si>
  <si>
    <t>RG 2.3</t>
  </si>
  <si>
    <t>RG 2.4</t>
  </si>
  <si>
    <r>
      <t xml:space="preserve">Låg profil </t>
    </r>
    <r>
      <rPr>
        <b/>
        <sz val="10"/>
        <rFont val="Arial"/>
        <family val="2"/>
      </rPr>
      <t>bör</t>
    </r>
    <r>
      <rPr>
        <sz val="10"/>
        <rFont val="Arial"/>
        <family val="2"/>
      </rPr>
      <t xml:space="preserve"> vara max xx mm mätt från A-B . </t>
    </r>
    <r>
      <rPr>
        <sz val="10"/>
        <color indexed="10"/>
        <rFont val="Arial"/>
        <family val="2"/>
      </rPr>
      <t xml:space="preserve">Köparen måste definiera specificerad poäng- och viktfördelning. </t>
    </r>
  </si>
  <si>
    <t>R5.5</t>
  </si>
  <si>
    <t>R5.5.1</t>
  </si>
  <si>
    <t>R5.5.2</t>
  </si>
  <si>
    <t>R5.5.3</t>
  </si>
  <si>
    <t>R5.5.4</t>
  </si>
  <si>
    <t>R5.5.5</t>
  </si>
  <si>
    <t>R3.5</t>
  </si>
  <si>
    <t>R3.5.1</t>
  </si>
  <si>
    <t>R3.5.2</t>
  </si>
  <si>
    <t>R3.5.3</t>
  </si>
  <si>
    <t>R3.5.4</t>
  </si>
  <si>
    <t>R3.5.5</t>
  </si>
  <si>
    <t>R2.5</t>
  </si>
  <si>
    <t>R2.5.1</t>
  </si>
  <si>
    <t>R2.5.2</t>
  </si>
  <si>
    <t>R2.5.3</t>
  </si>
  <si>
    <t>R2.5.4</t>
  </si>
  <si>
    <t>R2.5.5</t>
  </si>
  <si>
    <t>R1.5</t>
  </si>
  <si>
    <t>R1.5.1</t>
  </si>
  <si>
    <t>R1.5.2</t>
  </si>
  <si>
    <t>R1.5.3</t>
  </si>
  <si>
    <t>R1.5.4</t>
  </si>
  <si>
    <t>R1.5.5</t>
  </si>
  <si>
    <t>R6.4</t>
  </si>
  <si>
    <t>R6.4.1</t>
  </si>
  <si>
    <t>R6.4.2</t>
  </si>
  <si>
    <t>R6.4.3</t>
  </si>
  <si>
    <t>R6.4.4</t>
  </si>
  <si>
    <t>R6.4.5</t>
  </si>
  <si>
    <t>R7.4</t>
  </si>
  <si>
    <t>R7.3</t>
  </si>
  <si>
    <t>R7.3.1</t>
  </si>
  <si>
    <t>R7.3.2</t>
  </si>
  <si>
    <t>R7.3.3</t>
  </si>
  <si>
    <t>R7.4.1</t>
  </si>
  <si>
    <t>R7.4.2</t>
  </si>
  <si>
    <t>R7.4.3</t>
  </si>
  <si>
    <t>R7.4.4</t>
  </si>
  <si>
    <t>R7.4.5</t>
  </si>
  <si>
    <t>R8.4</t>
  </si>
  <si>
    <t>R8.4.1</t>
  </si>
  <si>
    <t>R8.4.2</t>
  </si>
  <si>
    <t>R8.4.3</t>
  </si>
  <si>
    <t>R8.4.4</t>
  </si>
  <si>
    <t>R8.4.5</t>
  </si>
  <si>
    <t>R9.4</t>
  </si>
  <si>
    <t>R9.4.1</t>
  </si>
  <si>
    <t>R9.4.2</t>
  </si>
  <si>
    <t>R9.4.3</t>
  </si>
  <si>
    <t>R9.4.4</t>
  </si>
  <si>
    <t>R9.4.5</t>
  </si>
  <si>
    <t>R10.5</t>
  </si>
  <si>
    <t>R10.5.1</t>
  </si>
  <si>
    <t>R10.5.2</t>
  </si>
  <si>
    <t>R10.5.3</t>
  </si>
  <si>
    <t>R10.5.4</t>
  </si>
  <si>
    <t>R10.5.5</t>
  </si>
  <si>
    <t>R11.5</t>
  </si>
  <si>
    <t>R11.5.1</t>
  </si>
  <si>
    <t>R11.5.2</t>
  </si>
  <si>
    <t>R11.5.3</t>
  </si>
  <si>
    <t>R11.5.4</t>
  </si>
  <si>
    <t>R11.5.5</t>
  </si>
  <si>
    <t>R12.6</t>
  </si>
  <si>
    <t>R12.6.1</t>
  </si>
  <si>
    <t>R12.6.2</t>
  </si>
  <si>
    <t>R12.6.3</t>
  </si>
  <si>
    <t>R12.6.4</t>
  </si>
  <si>
    <t>R12.6.5</t>
  </si>
  <si>
    <t xml:space="preserve">Bedömning </t>
  </si>
  <si>
    <t>Ev svar och kommentarer från anbudsgivaren</t>
  </si>
  <si>
    <t>Anbudsgivarens svar</t>
  </si>
  <si>
    <t>Anbudsgivares svar</t>
  </si>
  <si>
    <t>Bedömning</t>
  </si>
  <si>
    <t>Max specifika krav</t>
  </si>
  <si>
    <t>Poäng specifika krav</t>
  </si>
  <si>
    <t>Max generella  krav</t>
  </si>
  <si>
    <t>Poäng generella krav</t>
  </si>
  <si>
    <t>Max poäng TOTAL</t>
  </si>
  <si>
    <t>TOTAL</t>
  </si>
  <si>
    <r>
      <t xml:space="preserve">Justerat pris utifrån viktningskriterier 
</t>
    </r>
    <r>
      <rPr>
        <sz val="10"/>
        <rFont val="Arial"/>
        <family val="2"/>
      </rPr>
      <t>Formel: 
Anbudspris x (1+((Maxp-Uppnådd poäng)/Maxp) x omräkningsfaktor)</t>
    </r>
  </si>
  <si>
    <t xml:space="preserve">Anbudspris typoperation </t>
  </si>
  <si>
    <t>Anbudspris/st</t>
  </si>
  <si>
    <t>Vetenskaplig dokumentation</t>
  </si>
  <si>
    <t>Handhavande - instrumentarier</t>
  </si>
  <si>
    <t>Det skall finnas konnektorer som ger möjlighet att koppla ihop stag av olika dimensioner.</t>
  </si>
  <si>
    <t>Omräkningsfaktorer i samband med utvärdering med prispåslag</t>
  </si>
  <si>
    <t>anbudspris</t>
  </si>
  <si>
    <t>grundfaktor kvalitet</t>
  </si>
  <si>
    <t>Påslag vid 0 kvalitetspoäng</t>
  </si>
  <si>
    <t>omräkningsfaktor</t>
  </si>
  <si>
    <t>justerat pris</t>
  </si>
  <si>
    <t>% pris</t>
  </si>
  <si>
    <t>% kvalitet</t>
  </si>
  <si>
    <t>I exemplen används faktor 1,5 vilket motsvarar 40 % pris och 60 % funktion</t>
  </si>
  <si>
    <t>Typoperation</t>
  </si>
  <si>
    <t>Benämnning</t>
  </si>
  <si>
    <t>R 1</t>
  </si>
  <si>
    <t>Rygg</t>
  </si>
  <si>
    <t>Främre universalsystem</t>
  </si>
  <si>
    <t>Bakre universalsystem</t>
  </si>
  <si>
    <t>Bakre lumbal fixation</t>
  </si>
  <si>
    <t>Kotkroppssubstitut</t>
  </si>
  <si>
    <t>R 2</t>
  </si>
  <si>
    <t>R 3</t>
  </si>
  <si>
    <t>R 4</t>
  </si>
  <si>
    <t>R 5</t>
  </si>
  <si>
    <t>R 6</t>
  </si>
</sst>
</file>

<file path=xl/styles.xml><?xml version="1.0" encoding="utf-8"?>
<styleSheet xmlns="http://schemas.openxmlformats.org/spreadsheetml/2006/main">
  <numFmts count="1">
    <numFmt numFmtId="164" formatCode="0.0000"/>
  </numFmts>
  <fonts count="2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56"/>
      <name val="Arial"/>
      <family val="2"/>
    </font>
    <font>
      <sz val="10"/>
      <color indexed="30"/>
      <name val="Arial"/>
      <family val="2"/>
    </font>
    <font>
      <b/>
      <u/>
      <sz val="12"/>
      <name val="Arial"/>
      <family val="2"/>
    </font>
    <font>
      <b/>
      <sz val="10"/>
      <color indexed="10"/>
      <name val="Arial"/>
      <family val="2"/>
    </font>
    <font>
      <b/>
      <u/>
      <sz val="10"/>
      <name val="Arial"/>
      <family val="2"/>
    </font>
    <font>
      <b/>
      <sz val="12"/>
      <color indexed="10"/>
      <name val="Arial"/>
      <family val="2"/>
    </font>
    <font>
      <strike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7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Fill="1" applyBorder="1" applyAlignment="1"/>
    <xf numFmtId="0" fontId="1" fillId="0" borderId="0" xfId="0" applyFont="1" applyFill="1"/>
    <xf numFmtId="0" fontId="3" fillId="0" borderId="0" xfId="0" applyFont="1" applyFill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vertical="center" wrapText="1"/>
    </xf>
    <xf numFmtId="0" fontId="8" fillId="1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8" fillId="1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wrapText="1"/>
    </xf>
    <xf numFmtId="0" fontId="5" fillId="4" borderId="5" xfId="0" applyFont="1" applyFill="1" applyBorder="1" applyAlignment="1">
      <alignment horizontal="center" wrapText="1"/>
    </xf>
    <xf numFmtId="0" fontId="8" fillId="4" borderId="5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5" fillId="4" borderId="6" xfId="0" applyNumberFormat="1" applyFont="1" applyFill="1" applyBorder="1" applyAlignment="1">
      <alignment horizontal="left" wrapText="1"/>
    </xf>
    <xf numFmtId="0" fontId="5" fillId="3" borderId="1" xfId="0" applyFont="1" applyFill="1" applyBorder="1" applyAlignment="1">
      <alignment wrapText="1"/>
    </xf>
    <xf numFmtId="0" fontId="5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top"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8" fillId="0" borderId="6" xfId="0" applyFont="1" applyBorder="1"/>
    <xf numFmtId="0" fontId="0" fillId="0" borderId="6" xfId="0" applyBorder="1"/>
    <xf numFmtId="0" fontId="6" fillId="0" borderId="6" xfId="0" applyFont="1" applyFill="1" applyBorder="1" applyAlignment="1">
      <alignment wrapText="1"/>
    </xf>
    <xf numFmtId="0" fontId="13" fillId="0" borderId="6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6" xfId="0" applyNumberFormat="1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center" wrapText="1"/>
    </xf>
    <xf numFmtId="0" fontId="8" fillId="4" borderId="6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wrapText="1"/>
    </xf>
    <xf numFmtId="0" fontId="5" fillId="4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8" fillId="0" borderId="0" xfId="0" applyFont="1"/>
    <xf numFmtId="0" fontId="0" fillId="0" borderId="0" xfId="0" applyAlignment="1">
      <alignment horizontal="left"/>
    </xf>
    <xf numFmtId="0" fontId="8" fillId="5" borderId="9" xfId="0" applyFont="1" applyFill="1" applyBorder="1" applyAlignment="1"/>
    <xf numFmtId="0" fontId="8" fillId="5" borderId="10" xfId="0" applyFont="1" applyFill="1" applyBorder="1" applyAlignment="1"/>
    <xf numFmtId="0" fontId="8" fillId="5" borderId="11" xfId="0" applyFont="1" applyFill="1" applyBorder="1" applyAlignment="1"/>
    <xf numFmtId="0" fontId="0" fillId="0" borderId="0" xfId="0" applyAlignment="1"/>
    <xf numFmtId="0" fontId="13" fillId="0" borderId="12" xfId="0" applyFont="1" applyBorder="1" applyAlignment="1"/>
    <xf numFmtId="0" fontId="0" fillId="0" borderId="13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0" fillId="0" borderId="3" xfId="0" applyBorder="1" applyAlignment="1"/>
    <xf numFmtId="0" fontId="15" fillId="0" borderId="6" xfId="0" applyFont="1" applyBorder="1" applyAlignment="1"/>
    <xf numFmtId="0" fontId="0" fillId="0" borderId="6" xfId="0" applyFill="1" applyBorder="1" applyAlignment="1"/>
    <xf numFmtId="0" fontId="13" fillId="0" borderId="6" xfId="0" applyFont="1" applyBorder="1"/>
    <xf numFmtId="0" fontId="0" fillId="0" borderId="6" xfId="0" applyFill="1" applyBorder="1"/>
    <xf numFmtId="0" fontId="19" fillId="0" borderId="0" xfId="0" applyFont="1" applyAlignment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/>
    <xf numFmtId="0" fontId="2" fillId="0" borderId="14" xfId="0" applyFont="1" applyFill="1" applyBorder="1" applyAlignment="1"/>
    <xf numFmtId="0" fontId="13" fillId="0" borderId="0" xfId="0" applyFont="1" applyFill="1" applyBorder="1" applyAlignment="1"/>
    <xf numFmtId="0" fontId="13" fillId="0" borderId="0" xfId="0" applyFont="1" applyFill="1"/>
    <xf numFmtId="0" fontId="2" fillId="0" borderId="0" xfId="0" applyFont="1" applyAlignment="1">
      <alignment horizontal="left"/>
    </xf>
    <xf numFmtId="0" fontId="8" fillId="5" borderId="9" xfId="0" applyFont="1" applyFill="1" applyBorder="1" applyAlignment="1">
      <alignment horizontal="left"/>
    </xf>
    <xf numFmtId="0" fontId="13" fillId="0" borderId="15" xfId="0" applyFont="1" applyBorder="1" applyAlignment="1"/>
    <xf numFmtId="0" fontId="2" fillId="0" borderId="0" xfId="0" applyFont="1" applyBorder="1" applyAlignment="1">
      <alignment horizontal="left"/>
    </xf>
    <xf numFmtId="0" fontId="13" fillId="0" borderId="6" xfId="0" applyFont="1" applyBorder="1" applyAlignment="1"/>
    <xf numFmtId="0" fontId="2" fillId="0" borderId="0" xfId="0" applyFont="1"/>
    <xf numFmtId="0" fontId="16" fillId="0" borderId="0" xfId="0" applyFont="1"/>
    <xf numFmtId="0" fontId="17" fillId="0" borderId="0" xfId="0" applyFont="1" applyBorder="1"/>
    <xf numFmtId="0" fontId="18" fillId="0" borderId="0" xfId="0" applyFont="1"/>
    <xf numFmtId="0" fontId="13" fillId="0" borderId="16" xfId="0" applyFont="1" applyBorder="1"/>
    <xf numFmtId="0" fontId="13" fillId="0" borderId="15" xfId="0" applyFont="1" applyBorder="1"/>
    <xf numFmtId="0" fontId="13" fillId="0" borderId="17" xfId="0" applyFont="1" applyBorder="1"/>
    <xf numFmtId="0" fontId="0" fillId="0" borderId="3" xfId="0" applyBorder="1"/>
    <xf numFmtId="0" fontId="0" fillId="0" borderId="3" xfId="0" applyFill="1" applyBorder="1"/>
    <xf numFmtId="0" fontId="0" fillId="0" borderId="18" xfId="0" applyFill="1" applyBorder="1"/>
    <xf numFmtId="0" fontId="13" fillId="0" borderId="12" xfId="0" applyFont="1" applyBorder="1"/>
    <xf numFmtId="0" fontId="0" fillId="0" borderId="13" xfId="0" applyBorder="1"/>
    <xf numFmtId="0" fontId="13" fillId="0" borderId="8" xfId="0" applyFont="1" applyBorder="1"/>
    <xf numFmtId="0" fontId="13" fillId="0" borderId="19" xfId="0" applyFont="1" applyBorder="1"/>
    <xf numFmtId="0" fontId="0" fillId="0" borderId="18" xfId="0" applyBorder="1"/>
    <xf numFmtId="0" fontId="0" fillId="0" borderId="15" xfId="0" applyBorder="1"/>
    <xf numFmtId="0" fontId="0" fillId="0" borderId="7" xfId="0" applyBorder="1"/>
    <xf numFmtId="0" fontId="13" fillId="0" borderId="7" xfId="0" applyFont="1" applyBorder="1"/>
    <xf numFmtId="49" fontId="1" fillId="0" borderId="6" xfId="0" applyNumberFormat="1" applyFont="1" applyFill="1" applyBorder="1" applyAlignment="1">
      <alignment horizontal="left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1" fillId="3" borderId="22" xfId="0" applyFont="1" applyFill="1" applyBorder="1" applyAlignment="1">
      <alignment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0" xfId="0" applyFont="1"/>
    <xf numFmtId="0" fontId="23" fillId="0" borderId="0" xfId="0" applyFont="1" applyAlignment="1">
      <alignment horizontal="left"/>
    </xf>
    <xf numFmtId="0" fontId="21" fillId="0" borderId="0" xfId="0" applyFont="1" applyBorder="1" applyAlignment="1">
      <alignment horizontal="left"/>
    </xf>
    <xf numFmtId="0" fontId="24" fillId="0" borderId="0" xfId="0" applyFont="1"/>
    <xf numFmtId="0" fontId="22" fillId="0" borderId="0" xfId="0" applyFont="1" applyAlignment="1">
      <alignment horizontal="left"/>
    </xf>
    <xf numFmtId="0" fontId="22" fillId="0" borderId="0" xfId="0" applyFont="1" applyAlignment="1"/>
    <xf numFmtId="0" fontId="22" fillId="0" borderId="6" xfId="0" applyFont="1" applyBorder="1" applyAlignment="1"/>
    <xf numFmtId="0" fontId="22" fillId="0" borderId="6" xfId="0" applyFont="1" applyFill="1" applyBorder="1" applyAlignment="1"/>
    <xf numFmtId="0" fontId="22" fillId="0" borderId="0" xfId="0" applyFont="1" applyFill="1" applyBorder="1" applyAlignment="1"/>
    <xf numFmtId="0" fontId="22" fillId="0" borderId="0" xfId="0" applyFont="1" applyBorder="1" applyAlignment="1">
      <alignment horizontal="left"/>
    </xf>
    <xf numFmtId="0" fontId="22" fillId="0" borderId="0" xfId="0" applyFont="1" applyBorder="1"/>
    <xf numFmtId="0" fontId="24" fillId="0" borderId="14" xfId="0" applyFont="1" applyFill="1" applyBorder="1" applyAlignment="1"/>
    <xf numFmtId="0" fontId="22" fillId="0" borderId="0" xfId="0" applyFont="1" applyFill="1"/>
    <xf numFmtId="0" fontId="24" fillId="0" borderId="6" xfId="0" applyFont="1" applyFill="1" applyBorder="1" applyAlignment="1">
      <alignment horizontal="center" vertical="center" wrapText="1"/>
    </xf>
    <xf numFmtId="0" fontId="22" fillId="0" borderId="6" xfId="0" applyNumberFormat="1" applyFont="1" applyFill="1" applyBorder="1" applyAlignment="1">
      <alignment horizontal="left" vertical="center" wrapText="1"/>
    </xf>
    <xf numFmtId="0" fontId="24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22" fillId="0" borderId="18" xfId="0" applyFont="1" applyBorder="1"/>
    <xf numFmtId="0" fontId="22" fillId="0" borderId="18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center" vertical="center" wrapText="1"/>
    </xf>
    <xf numFmtId="3" fontId="8" fillId="6" borderId="28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wrapText="1"/>
    </xf>
    <xf numFmtId="0" fontId="8" fillId="5" borderId="29" xfId="0" applyFont="1" applyFill="1" applyBorder="1" applyAlignment="1">
      <alignment wrapText="1"/>
    </xf>
    <xf numFmtId="0" fontId="8" fillId="5" borderId="30" xfId="0" applyFont="1" applyFill="1" applyBorder="1" applyAlignment="1">
      <alignment horizontal="center" wrapText="1"/>
    </xf>
    <xf numFmtId="0" fontId="8" fillId="5" borderId="31" xfId="0" applyFont="1" applyFill="1" applyBorder="1" applyAlignment="1">
      <alignment horizontal="center" wrapText="1"/>
    </xf>
    <xf numFmtId="0" fontId="0" fillId="0" borderId="32" xfId="0" applyFill="1" applyBorder="1" applyAlignment="1">
      <alignment wrapText="1"/>
    </xf>
    <xf numFmtId="0" fontId="0" fillId="0" borderId="13" xfId="0" applyFill="1" applyBorder="1" applyAlignment="1">
      <alignment wrapText="1"/>
    </xf>
    <xf numFmtId="0" fontId="0" fillId="0" borderId="6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8" fillId="0" borderId="18" xfId="0" applyFont="1" applyFill="1" applyBorder="1"/>
    <xf numFmtId="0" fontId="0" fillId="0" borderId="18" xfId="0" applyFill="1" applyBorder="1" applyAlignment="1">
      <alignment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wrapText="1"/>
    </xf>
    <xf numFmtId="0" fontId="8" fillId="0" borderId="18" xfId="0" applyFont="1" applyBorder="1"/>
    <xf numFmtId="0" fontId="13" fillId="0" borderId="18" xfId="0" applyFont="1" applyBorder="1"/>
    <xf numFmtId="0" fontId="8" fillId="5" borderId="33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0" fillId="0" borderId="16" xfId="0" applyBorder="1" applyAlignment="1"/>
    <xf numFmtId="0" fontId="0" fillId="0" borderId="15" xfId="0" applyBorder="1" applyAlignment="1"/>
    <xf numFmtId="0" fontId="0" fillId="0" borderId="17" xfId="0" applyBorder="1" applyAlignment="1"/>
    <xf numFmtId="0" fontId="15" fillId="0" borderId="15" xfId="0" applyFont="1" applyBorder="1" applyAlignment="1"/>
    <xf numFmtId="0" fontId="8" fillId="0" borderId="35" xfId="0" applyFont="1" applyBorder="1"/>
    <xf numFmtId="0" fontId="22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14" fillId="0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1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 wrapText="1"/>
    </xf>
    <xf numFmtId="0" fontId="5" fillId="4" borderId="15" xfId="0" applyFont="1" applyFill="1" applyBorder="1" applyAlignment="1">
      <alignment wrapText="1"/>
    </xf>
    <xf numFmtId="0" fontId="5" fillId="4" borderId="23" xfId="0" applyFont="1" applyFill="1" applyBorder="1" applyAlignment="1">
      <alignment horizontal="center" vertical="center" wrapText="1"/>
    </xf>
    <xf numFmtId="0" fontId="12" fillId="0" borderId="23" xfId="0" applyFont="1" applyFill="1" applyBorder="1"/>
    <xf numFmtId="0" fontId="5" fillId="4" borderId="15" xfId="0" applyFont="1" applyFill="1" applyBorder="1" applyAlignment="1">
      <alignment horizontal="center" vertical="center" wrapText="1"/>
    </xf>
    <xf numFmtId="0" fontId="1" fillId="4" borderId="23" xfId="0" applyFont="1" applyFill="1" applyBorder="1"/>
    <xf numFmtId="0" fontId="8" fillId="4" borderId="15" xfId="0" applyFont="1" applyFill="1" applyBorder="1" applyAlignment="1">
      <alignment horizontal="center" wrapText="1"/>
    </xf>
    <xf numFmtId="0" fontId="13" fillId="4" borderId="23" xfId="0" applyFont="1" applyFill="1" applyBorder="1" applyAlignment="1">
      <alignment wrapText="1"/>
    </xf>
    <xf numFmtId="0" fontId="13" fillId="0" borderId="23" xfId="0" applyFont="1" applyFill="1" applyBorder="1" applyAlignment="1">
      <alignment vertical="center" wrapText="1"/>
    </xf>
    <xf numFmtId="0" fontId="1" fillId="4" borderId="23" xfId="0" applyFont="1" applyFill="1" applyBorder="1" applyAlignment="1">
      <alignment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wrapText="1"/>
    </xf>
    <xf numFmtId="0" fontId="8" fillId="5" borderId="37" xfId="0" applyFont="1" applyFill="1" applyBorder="1" applyAlignment="1">
      <alignment wrapText="1"/>
    </xf>
    <xf numFmtId="0" fontId="8" fillId="5" borderId="38" xfId="0" applyFont="1" applyFill="1" applyBorder="1" applyAlignment="1">
      <alignment horizontal="center" wrapText="1"/>
    </xf>
    <xf numFmtId="0" fontId="13" fillId="0" borderId="3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8" fillId="5" borderId="40" xfId="0" applyFont="1" applyFill="1" applyBorder="1" applyAlignment="1"/>
    <xf numFmtId="0" fontId="8" fillId="5" borderId="41" xfId="0" applyFont="1" applyFill="1" applyBorder="1" applyAlignment="1"/>
    <xf numFmtId="0" fontId="8" fillId="5" borderId="37" xfId="0" applyFont="1" applyFill="1" applyBorder="1" applyAlignment="1"/>
    <xf numFmtId="0" fontId="12" fillId="0" borderId="6" xfId="0" applyFont="1" applyBorder="1" applyAlignment="1"/>
    <xf numFmtId="0" fontId="8" fillId="1" borderId="1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 vertical="center" wrapText="1"/>
    </xf>
    <xf numFmtId="0" fontId="1" fillId="3" borderId="42" xfId="0" applyFont="1" applyFill="1" applyBorder="1" applyAlignment="1">
      <alignment vertical="center" wrapText="1"/>
    </xf>
    <xf numFmtId="0" fontId="8" fillId="4" borderId="21" xfId="0" applyFont="1" applyFill="1" applyBorder="1" applyAlignment="1">
      <alignment horizontal="center" wrapText="1"/>
    </xf>
    <xf numFmtId="0" fontId="13" fillId="4" borderId="22" xfId="0" applyFont="1" applyFill="1" applyBorder="1" applyAlignment="1">
      <alignment wrapText="1"/>
    </xf>
    <xf numFmtId="0" fontId="13" fillId="0" borderId="43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2" fillId="0" borderId="4" xfId="0" applyFont="1" applyFill="1" applyBorder="1"/>
    <xf numFmtId="0" fontId="1" fillId="4" borderId="4" xfId="0" applyFont="1" applyFill="1" applyBorder="1"/>
    <xf numFmtId="0" fontId="13" fillId="4" borderId="5" xfId="0" applyFont="1" applyFill="1" applyBorder="1" applyAlignment="1">
      <alignment wrapText="1"/>
    </xf>
    <xf numFmtId="0" fontId="13" fillId="0" borderId="4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wrapText="1"/>
    </xf>
    <xf numFmtId="0" fontId="1" fillId="0" borderId="4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vertical="center" wrapText="1"/>
    </xf>
    <xf numFmtId="0" fontId="13" fillId="0" borderId="45" xfId="0" applyFont="1" applyBorder="1" applyAlignment="1">
      <alignment horizontal="center"/>
    </xf>
    <xf numFmtId="0" fontId="13" fillId="0" borderId="18" xfId="0" applyFont="1" applyBorder="1" applyAlignment="1"/>
    <xf numFmtId="0" fontId="0" fillId="0" borderId="18" xfId="0" applyFill="1" applyBorder="1" applyAlignment="1"/>
    <xf numFmtId="0" fontId="5" fillId="4" borderId="7" xfId="0" applyFont="1" applyFill="1" applyBorder="1" applyAlignment="1">
      <alignment horizontal="center" vertical="center" wrapText="1"/>
    </xf>
    <xf numFmtId="0" fontId="12" fillId="0" borderId="7" xfId="0" applyFont="1" applyFill="1" applyBorder="1"/>
    <xf numFmtId="0" fontId="1" fillId="4" borderId="7" xfId="0" applyFont="1" applyFill="1" applyBorder="1"/>
    <xf numFmtId="0" fontId="9" fillId="0" borderId="7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0" fillId="0" borderId="13" xfId="0" applyFill="1" applyBorder="1"/>
    <xf numFmtId="0" fontId="8" fillId="5" borderId="46" xfId="0" applyFont="1" applyFill="1" applyBorder="1" applyAlignment="1">
      <alignment horizontal="center"/>
    </xf>
    <xf numFmtId="0" fontId="13" fillId="0" borderId="47" xfId="0" applyFont="1" applyBorder="1"/>
    <xf numFmtId="0" fontId="13" fillId="0" borderId="47" xfId="0" applyFont="1" applyBorder="1" applyAlignment="1">
      <alignment horizontal="center"/>
    </xf>
    <xf numFmtId="0" fontId="0" fillId="0" borderId="48" xfId="0" applyBorder="1" applyAlignment="1">
      <alignment horizontal="left"/>
    </xf>
    <xf numFmtId="0" fontId="1" fillId="4" borderId="22" xfId="0" applyFont="1" applyFill="1" applyBorder="1" applyAlignment="1">
      <alignment wrapText="1"/>
    </xf>
    <xf numFmtId="0" fontId="8" fillId="5" borderId="28" xfId="0" applyFont="1" applyFill="1" applyBorder="1" applyAlignment="1">
      <alignment horizontal="left"/>
    </xf>
    <xf numFmtId="0" fontId="13" fillId="0" borderId="49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48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8" fillId="0" borderId="0" xfId="0" applyFont="1" applyFill="1" applyBorder="1"/>
    <xf numFmtId="0" fontId="2" fillId="0" borderId="18" xfId="0" applyFont="1" applyFill="1" applyBorder="1" applyAlignment="1"/>
    <xf numFmtId="0" fontId="13" fillId="0" borderId="18" xfId="0" applyFont="1" applyFill="1" applyBorder="1" applyAlignment="1"/>
    <xf numFmtId="0" fontId="8" fillId="5" borderId="46" xfId="0" applyFont="1" applyFill="1" applyBorder="1" applyAlignment="1">
      <alignment horizontal="left"/>
    </xf>
    <xf numFmtId="0" fontId="0" fillId="0" borderId="47" xfId="0" applyBorder="1" applyAlignment="1">
      <alignment horizontal="center"/>
    </xf>
    <xf numFmtId="0" fontId="0" fillId="0" borderId="48" xfId="0" applyBorder="1"/>
    <xf numFmtId="0" fontId="8" fillId="0" borderId="0" xfId="0" applyFont="1" applyBorder="1"/>
    <xf numFmtId="0" fontId="2" fillId="0" borderId="0" xfId="0" applyFont="1" applyFill="1" applyBorder="1" applyAlignment="1"/>
    <xf numFmtId="0" fontId="8" fillId="0" borderId="15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wrapText="1"/>
    </xf>
    <xf numFmtId="0" fontId="0" fillId="0" borderId="4" xfId="0" applyBorder="1"/>
    <xf numFmtId="0" fontId="12" fillId="0" borderId="15" xfId="0" applyFont="1" applyBorder="1"/>
    <xf numFmtId="0" fontId="0" fillId="0" borderId="23" xfId="0" applyBorder="1"/>
    <xf numFmtId="0" fontId="13" fillId="0" borderId="25" xfId="0" applyFont="1" applyBorder="1" applyAlignment="1">
      <alignment horizontal="left"/>
    </xf>
    <xf numFmtId="0" fontId="13" fillId="0" borderId="0" xfId="0" applyFont="1" applyBorder="1"/>
    <xf numFmtId="0" fontId="8" fillId="5" borderId="33" xfId="0" applyFont="1" applyFill="1" applyBorder="1" applyAlignment="1">
      <alignment horizontal="left"/>
    </xf>
    <xf numFmtId="0" fontId="1" fillId="0" borderId="6" xfId="0" applyFont="1" applyFill="1" applyBorder="1"/>
    <xf numFmtId="0" fontId="8" fillId="0" borderId="4" xfId="0" applyFont="1" applyBorder="1" applyAlignment="1">
      <alignment wrapText="1"/>
    </xf>
    <xf numFmtId="0" fontId="1" fillId="0" borderId="22" xfId="0" applyFont="1" applyFill="1" applyBorder="1" applyAlignment="1">
      <alignment vertical="center" wrapText="1"/>
    </xf>
    <xf numFmtId="0" fontId="8" fillId="0" borderId="19" xfId="0" applyFont="1" applyBorder="1"/>
    <xf numFmtId="0" fontId="8" fillId="1" borderId="2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1" borderId="23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wrapText="1"/>
    </xf>
    <xf numFmtId="0" fontId="22" fillId="0" borderId="7" xfId="0" applyFont="1" applyBorder="1" applyAlignment="1"/>
    <xf numFmtId="0" fontId="24" fillId="0" borderId="19" xfId="0" applyFont="1" applyBorder="1"/>
    <xf numFmtId="0" fontId="8" fillId="5" borderId="28" xfId="0" applyFont="1" applyFill="1" applyBorder="1" applyAlignment="1">
      <alignment wrapText="1"/>
    </xf>
    <xf numFmtId="0" fontId="22" fillId="0" borderId="49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1" fillId="0" borderId="6" xfId="0" applyFont="1" applyFill="1" applyBorder="1" applyAlignment="1"/>
    <xf numFmtId="0" fontId="1" fillId="0" borderId="49" xfId="0" applyFont="1" applyBorder="1" applyAlignment="1">
      <alignment horizontal="center"/>
    </xf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32" xfId="0" applyFont="1" applyFill="1" applyBorder="1" applyAlignment="1">
      <alignment wrapText="1"/>
    </xf>
    <xf numFmtId="0" fontId="1" fillId="0" borderId="0" xfId="0" applyFont="1" applyAlignment="1"/>
    <xf numFmtId="0" fontId="1" fillId="0" borderId="47" xfId="0" applyFont="1" applyBorder="1" applyAlignment="1">
      <alignment horizontal="center"/>
    </xf>
    <xf numFmtId="0" fontId="1" fillId="0" borderId="7" xfId="0" applyFont="1" applyBorder="1" applyAlignment="1"/>
    <xf numFmtId="0" fontId="1" fillId="0" borderId="6" xfId="0" applyFont="1" applyBorder="1" applyAlignment="1"/>
    <xf numFmtId="0" fontId="1" fillId="0" borderId="13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/>
    <xf numFmtId="0" fontId="1" fillId="0" borderId="3" xfId="0" applyFont="1" applyBorder="1" applyAlignment="1"/>
    <xf numFmtId="0" fontId="15" fillId="0" borderId="47" xfId="0" applyFont="1" applyBorder="1" applyAlignment="1">
      <alignment horizontal="center"/>
    </xf>
    <xf numFmtId="0" fontId="15" fillId="0" borderId="7" xfId="0" applyFont="1" applyBorder="1" applyAlignment="1"/>
    <xf numFmtId="0" fontId="8" fillId="0" borderId="5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6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left" wrapText="1"/>
    </xf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left" wrapText="1"/>
    </xf>
    <xf numFmtId="0" fontId="8" fillId="4" borderId="6" xfId="0" applyFont="1" applyFill="1" applyBorder="1" applyAlignment="1">
      <alignment wrapText="1"/>
    </xf>
    <xf numFmtId="0" fontId="8" fillId="4" borderId="4" xfId="0" applyFont="1" applyFill="1" applyBorder="1" applyAlignment="1">
      <alignment wrapText="1"/>
    </xf>
    <xf numFmtId="0" fontId="8" fillId="4" borderId="15" xfId="0" applyFont="1" applyFill="1" applyBorder="1" applyAlignment="1">
      <alignment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11" fillId="4" borderId="23" xfId="0" applyFont="1" applyFill="1" applyBorder="1"/>
    <xf numFmtId="0" fontId="11" fillId="4" borderId="4" xfId="0" applyFont="1" applyFill="1" applyBorder="1" applyAlignment="1">
      <alignment horizontal="center"/>
    </xf>
    <xf numFmtId="0" fontId="8" fillId="4" borderId="6" xfId="0" applyNumberFormat="1" applyFont="1" applyFill="1" applyBorder="1" applyAlignment="1">
      <alignment horizontal="left" wrapText="1"/>
    </xf>
    <xf numFmtId="0" fontId="11" fillId="4" borderId="23" xfId="0" applyFont="1" applyFill="1" applyBorder="1" applyAlignment="1">
      <alignment wrapText="1"/>
    </xf>
    <xf numFmtId="0" fontId="11" fillId="4" borderId="4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11" fillId="0" borderId="6" xfId="0" applyNumberFormat="1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0" xfId="0" applyFont="1"/>
    <xf numFmtId="0" fontId="11" fillId="0" borderId="44" xfId="0" applyFont="1" applyBorder="1"/>
    <xf numFmtId="0" fontId="1" fillId="4" borderId="13" xfId="0" applyFont="1" applyFill="1" applyBorder="1" applyAlignment="1"/>
    <xf numFmtId="0" fontId="1" fillId="4" borderId="6" xfId="0" applyFont="1" applyFill="1" applyBorder="1" applyAlignment="1"/>
    <xf numFmtId="0" fontId="1" fillId="4" borderId="3" xfId="0" applyFont="1" applyFill="1" applyBorder="1" applyAlignment="1"/>
    <xf numFmtId="0" fontId="1" fillId="4" borderId="32" xfId="0" applyFont="1" applyFill="1" applyBorder="1" applyAlignment="1">
      <alignment wrapText="1"/>
    </xf>
    <xf numFmtId="0" fontId="1" fillId="4" borderId="51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0" fillId="4" borderId="13" xfId="0" applyFill="1" applyBorder="1" applyAlignment="1"/>
    <xf numFmtId="0" fontId="0" fillId="4" borderId="6" xfId="0" applyFill="1" applyBorder="1" applyAlignment="1"/>
    <xf numFmtId="0" fontId="0" fillId="4" borderId="3" xfId="0" applyFill="1" applyBorder="1" applyAlignment="1"/>
    <xf numFmtId="0" fontId="0" fillId="4" borderId="32" xfId="0" applyFill="1" applyBorder="1" applyAlignment="1">
      <alignment wrapText="1"/>
    </xf>
    <xf numFmtId="0" fontId="0" fillId="4" borderId="51" xfId="0" applyFill="1" applyBorder="1" applyAlignment="1">
      <alignment horizontal="center" wrapText="1"/>
    </xf>
    <xf numFmtId="0" fontId="0" fillId="4" borderId="6" xfId="0" applyFill="1" applyBorder="1" applyAlignment="1">
      <alignment wrapText="1"/>
    </xf>
    <xf numFmtId="0" fontId="0" fillId="4" borderId="6" xfId="0" applyFill="1" applyBorder="1" applyAlignment="1">
      <alignment horizontal="center" wrapText="1"/>
    </xf>
    <xf numFmtId="0" fontId="20" fillId="0" borderId="16" xfId="0" applyFont="1" applyBorder="1" applyAlignment="1"/>
    <xf numFmtId="0" fontId="20" fillId="0" borderId="13" xfId="0" applyFont="1" applyBorder="1" applyAlignment="1"/>
    <xf numFmtId="0" fontId="8" fillId="0" borderId="0" xfId="0" applyFont="1" applyBorder="1" applyAlignment="1">
      <alignment horizontal="left"/>
    </xf>
    <xf numFmtId="0" fontId="1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1" fillId="0" borderId="34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25" xfId="0" applyFont="1" applyBorder="1" applyAlignment="1">
      <alignment horizontal="center"/>
    </xf>
    <xf numFmtId="0" fontId="11" fillId="0" borderId="18" xfId="0" applyFont="1" applyBorder="1"/>
    <xf numFmtId="0" fontId="11" fillId="0" borderId="18" xfId="0" applyFont="1" applyFill="1" applyBorder="1"/>
    <xf numFmtId="0" fontId="11" fillId="0" borderId="18" xfId="0" applyFont="1" applyFill="1" applyBorder="1" applyAlignment="1"/>
    <xf numFmtId="0" fontId="11" fillId="0" borderId="0" xfId="0" applyFont="1" applyBorder="1" applyAlignment="1">
      <alignment horizontal="left"/>
    </xf>
    <xf numFmtId="0" fontId="11" fillId="0" borderId="0" xfId="0" applyFont="1" applyBorder="1"/>
    <xf numFmtId="0" fontId="8" fillId="0" borderId="14" xfId="0" applyFont="1" applyFill="1" applyBorder="1" applyAlignment="1"/>
    <xf numFmtId="0" fontId="11" fillId="0" borderId="0" xfId="0" applyFont="1" applyFill="1" applyBorder="1" applyAlignment="1"/>
    <xf numFmtId="0" fontId="11" fillId="0" borderId="0" xfId="0" applyFont="1" applyFill="1"/>
    <xf numFmtId="0" fontId="11" fillId="0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9" xfId="0" applyFont="1" applyFill="1" applyBorder="1" applyAlignment="1">
      <alignment horizontal="center" vertical="center" wrapText="1"/>
    </xf>
    <xf numFmtId="0" fontId="11" fillId="3" borderId="42" xfId="0" applyFont="1" applyFill="1" applyBorder="1" applyAlignment="1">
      <alignment vertical="center" wrapText="1"/>
    </xf>
    <xf numFmtId="0" fontId="11" fillId="3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13" fillId="0" borderId="0" xfId="0" applyFont="1"/>
    <xf numFmtId="0" fontId="11" fillId="4" borderId="7" xfId="0" applyFont="1" applyFill="1" applyBorder="1"/>
    <xf numFmtId="0" fontId="11" fillId="4" borderId="22" xfId="0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11" fillId="0" borderId="7" xfId="0" applyFont="1" applyFill="1" applyBorder="1" applyAlignment="1">
      <alignment vertical="center" wrapText="1"/>
    </xf>
    <xf numFmtId="0" fontId="11" fillId="0" borderId="43" xfId="0" applyFont="1" applyFill="1" applyBorder="1" applyAlignment="1">
      <alignment vertical="center" wrapText="1"/>
    </xf>
    <xf numFmtId="0" fontId="11" fillId="0" borderId="5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wrapText="1"/>
    </xf>
    <xf numFmtId="0" fontId="1" fillId="4" borderId="13" xfId="0" applyFont="1" applyFill="1" applyBorder="1" applyAlignment="1">
      <alignment horizontal="center" wrapText="1"/>
    </xf>
    <xf numFmtId="0" fontId="0" fillId="4" borderId="6" xfId="0" applyFill="1" applyBorder="1"/>
    <xf numFmtId="0" fontId="0" fillId="4" borderId="13" xfId="0" applyFill="1" applyBorder="1"/>
    <xf numFmtId="0" fontId="0" fillId="4" borderId="3" xfId="0" applyFill="1" applyBorder="1"/>
    <xf numFmtId="0" fontId="0" fillId="4" borderId="13" xfId="0" applyFill="1" applyBorder="1" applyAlignment="1">
      <alignment wrapText="1"/>
    </xf>
    <xf numFmtId="0" fontId="0" fillId="4" borderId="13" xfId="0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53" xfId="0" applyNumberFormat="1" applyFill="1" applyBorder="1"/>
    <xf numFmtId="2" fontId="0" fillId="0" borderId="0" xfId="0" applyNumberFormat="1" applyFill="1" applyBorder="1" applyAlignment="1">
      <alignment horizontal="center"/>
    </xf>
    <xf numFmtId="164" fontId="0" fillId="0" borderId="43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2" fontId="0" fillId="0" borderId="21" xfId="0" applyNumberFormat="1" applyFill="1" applyBorder="1"/>
    <xf numFmtId="2" fontId="0" fillId="0" borderId="5" xfId="0" applyNumberForma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2" fontId="0" fillId="4" borderId="53" xfId="0" applyNumberFormat="1" applyFill="1" applyBorder="1"/>
    <xf numFmtId="2" fontId="0" fillId="4" borderId="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43" xfId="0" applyNumberFormat="1" applyFill="1" applyBorder="1" applyAlignment="1">
      <alignment horizontal="center"/>
    </xf>
    <xf numFmtId="2" fontId="0" fillId="0" borderId="54" xfId="0" applyNumberFormat="1" applyFill="1" applyBorder="1"/>
    <xf numFmtId="2" fontId="0" fillId="0" borderId="55" xfId="0" applyNumberFormat="1" applyFill="1" applyBorder="1" applyAlignment="1">
      <alignment horizontal="center"/>
    </xf>
    <xf numFmtId="164" fontId="0" fillId="0" borderId="55" xfId="0" applyNumberFormat="1" applyFill="1" applyBorder="1" applyAlignment="1">
      <alignment horizontal="center"/>
    </xf>
    <xf numFmtId="164" fontId="0" fillId="0" borderId="56" xfId="0" applyNumberForma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Alignment="1">
      <alignment horizontal="center"/>
    </xf>
    <xf numFmtId="164" fontId="26" fillId="0" borderId="0" xfId="0" applyNumberFormat="1" applyFont="1" applyFill="1" applyAlignment="1">
      <alignment horizontal="center"/>
    </xf>
    <xf numFmtId="2" fontId="26" fillId="0" borderId="0" xfId="0" applyNumberFormat="1" applyFont="1" applyFill="1"/>
    <xf numFmtId="2" fontId="26" fillId="0" borderId="0" xfId="0" applyNumberFormat="1" applyFont="1" applyFill="1" applyAlignment="1">
      <alignment horizontal="center"/>
    </xf>
    <xf numFmtId="2" fontId="0" fillId="0" borderId="0" xfId="0" applyNumberFormat="1" applyFill="1"/>
    <xf numFmtId="2" fontId="0" fillId="0" borderId="0" xfId="0" applyNumberFormat="1" applyFill="1" applyAlignment="1">
      <alignment horizontal="center"/>
    </xf>
    <xf numFmtId="3" fontId="8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5" fillId="2" borderId="13" xfId="0" applyNumberFormat="1" applyFont="1" applyFill="1" applyBorder="1" applyAlignment="1">
      <alignment horizontal="left" vertical="center" wrapText="1"/>
    </xf>
    <xf numFmtId="0" fontId="1" fillId="0" borderId="14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9" xfId="0" applyFont="1" applyBorder="1"/>
    <xf numFmtId="0" fontId="2" fillId="0" borderId="63" xfId="0" applyFont="1" applyBorder="1"/>
    <xf numFmtId="0" fontId="3" fillId="0" borderId="16" xfId="0" applyFont="1" applyBorder="1"/>
    <xf numFmtId="0" fontId="3" fillId="0" borderId="61" xfId="0" applyFont="1" applyBorder="1"/>
    <xf numFmtId="0" fontId="3" fillId="0" borderId="64" xfId="0" applyFont="1" applyBorder="1"/>
    <xf numFmtId="0" fontId="3" fillId="0" borderId="65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1" fillId="4" borderId="36" xfId="0" applyFont="1" applyFill="1" applyBorder="1" applyAlignment="1">
      <alignment horizontal="center" wrapText="1"/>
    </xf>
    <xf numFmtId="0" fontId="1" fillId="4" borderId="57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0" fontId="1" fillId="4" borderId="23" xfId="0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22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8" xfId="0" applyFont="1" applyFill="1" applyBorder="1" applyAlignment="1">
      <alignment horizontal="left" vertical="center" wrapText="1"/>
    </xf>
    <xf numFmtId="0" fontId="8" fillId="0" borderId="59" xfId="0" applyFont="1" applyFill="1" applyBorder="1" applyAlignment="1">
      <alignment horizontal="left" vertical="center" wrapText="1"/>
    </xf>
    <xf numFmtId="0" fontId="0" fillId="4" borderId="36" xfId="0" applyFill="1" applyBorder="1" applyAlignment="1">
      <alignment horizontal="center" wrapText="1"/>
    </xf>
    <xf numFmtId="0" fontId="0" fillId="4" borderId="57" xfId="0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23" xfId="0" applyFill="1" applyBorder="1" applyAlignment="1">
      <alignment horizont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/>
    </xf>
    <xf numFmtId="0" fontId="8" fillId="5" borderId="58" xfId="0" applyFont="1" applyFill="1" applyBorder="1" applyAlignment="1">
      <alignment horizontal="center" wrapText="1"/>
    </xf>
    <xf numFmtId="0" fontId="8" fillId="5" borderId="60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8" fillId="5" borderId="30" xfId="0" applyFont="1" applyFill="1" applyBorder="1" applyAlignment="1">
      <alignment horizontal="center" wrapText="1"/>
    </xf>
    <xf numFmtId="0" fontId="8" fillId="5" borderId="31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wrapText="1"/>
    </xf>
    <xf numFmtId="0" fontId="1" fillId="4" borderId="61" xfId="0" applyFont="1" applyFill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27" xfId="0" applyFont="1" applyBorder="1" applyAlignment="1">
      <alignment horizontal="center" wrapText="1"/>
    </xf>
    <xf numFmtId="0" fontId="8" fillId="5" borderId="38" xfId="0" applyFont="1" applyFill="1" applyBorder="1" applyAlignment="1">
      <alignment horizontal="center" wrapText="1"/>
    </xf>
    <xf numFmtId="0" fontId="8" fillId="5" borderId="57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4" borderId="13" xfId="0" applyFill="1" applyBorder="1" applyAlignment="1">
      <alignment horizontal="center" wrapText="1"/>
    </xf>
    <xf numFmtId="0" fontId="0" fillId="4" borderId="6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62" xfId="0" applyBorder="1" applyAlignment="1">
      <alignment horizontal="center" wrapText="1"/>
    </xf>
    <xf numFmtId="0" fontId="0" fillId="4" borderId="4" xfId="0" applyFill="1" applyBorder="1" applyAlignment="1">
      <alignment horizontal="center" wrapText="1"/>
    </xf>
    <xf numFmtId="0" fontId="0" fillId="4" borderId="22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787075</xdr:colOff>
      <xdr:row>0</xdr:row>
      <xdr:rowOff>110757</xdr:rowOff>
    </xdr:from>
    <xdr:to>
      <xdr:col>5</xdr:col>
      <xdr:colOff>192453</xdr:colOff>
      <xdr:row>3</xdr:row>
      <xdr:rowOff>118404</xdr:rowOff>
    </xdr:to>
    <xdr:sp macro="" textlink="">
      <xdr:nvSpPr>
        <xdr:cNvPr id="3" name="TextBox 2"/>
        <xdr:cNvSpPr txBox="1"/>
      </xdr:nvSpPr>
      <xdr:spPr>
        <a:xfrm>
          <a:off x="6479215" y="308877"/>
          <a:ext cx="2232398" cy="5715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Ta bort Monoskruv, används nästan</a:t>
          </a:r>
          <a:r>
            <a:rPr lang="en-US" sz="1100" baseline="0"/>
            <a:t> aldrig</a:t>
          </a:r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821055</xdr:colOff>
      <xdr:row>1</xdr:row>
      <xdr:rowOff>85726</xdr:rowOff>
    </xdr:from>
    <xdr:to>
      <xdr:col>6</xdr:col>
      <xdr:colOff>937266</xdr:colOff>
      <xdr:row>6</xdr:row>
      <xdr:rowOff>114301</xdr:rowOff>
    </xdr:to>
    <xdr:sp macro="" textlink="">
      <xdr:nvSpPr>
        <xdr:cNvPr id="2" name="TextBox 1"/>
        <xdr:cNvSpPr txBox="1"/>
      </xdr:nvSpPr>
      <xdr:spPr>
        <a:xfrm>
          <a:off x="7473315" y="283846"/>
          <a:ext cx="3065151" cy="9277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Lagt in förslag på antal.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oleObject" Target="../embeddings/oleObject1.bin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B12"/>
  <sheetViews>
    <sheetView tabSelected="1" workbookViewId="0">
      <selection sqref="A1:IV65536"/>
    </sheetView>
  </sheetViews>
  <sheetFormatPr defaultRowHeight="12.75"/>
  <cols>
    <col min="1" max="1" width="24.42578125" customWidth="1"/>
    <col min="2" max="2" width="46.85546875" bestFit="1" customWidth="1"/>
    <col min="3" max="3" width="15" bestFit="1" customWidth="1"/>
    <col min="4" max="4" width="27.7109375" bestFit="1" customWidth="1"/>
  </cols>
  <sheetData>
    <row r="5" spans="1:2" ht="16.5" thickBot="1">
      <c r="A5" s="93" t="s">
        <v>459</v>
      </c>
      <c r="B5" s="429"/>
    </row>
    <row r="6" spans="1:2" ht="16.5" thickBot="1">
      <c r="A6" s="430" t="s">
        <v>456</v>
      </c>
      <c r="B6" s="431" t="s">
        <v>457</v>
      </c>
    </row>
    <row r="7" spans="1:2" ht="15">
      <c r="A7" s="432" t="s">
        <v>458</v>
      </c>
      <c r="B7" s="433" t="s">
        <v>460</v>
      </c>
    </row>
    <row r="8" spans="1:2" ht="15">
      <c r="A8" s="432" t="s">
        <v>464</v>
      </c>
      <c r="B8" s="433" t="s">
        <v>461</v>
      </c>
    </row>
    <row r="9" spans="1:2" ht="15">
      <c r="A9" s="432" t="s">
        <v>465</v>
      </c>
      <c r="B9" s="433" t="s">
        <v>462</v>
      </c>
    </row>
    <row r="10" spans="1:2" ht="15">
      <c r="A10" s="432" t="s">
        <v>466</v>
      </c>
      <c r="B10" s="433" t="s">
        <v>10</v>
      </c>
    </row>
    <row r="11" spans="1:2" ht="15">
      <c r="A11" s="432" t="s">
        <v>467</v>
      </c>
      <c r="B11" s="433" t="s">
        <v>16</v>
      </c>
    </row>
    <row r="12" spans="1:2" ht="15.75" thickBot="1">
      <c r="A12" s="434" t="s">
        <v>468</v>
      </c>
      <c r="B12" s="435" t="s">
        <v>463</v>
      </c>
    </row>
  </sheetData>
  <phoneticPr fontId="25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35"/>
  <sheetViews>
    <sheetView topLeftCell="A9" zoomScale="90" zoomScaleNormal="90" workbookViewId="0">
      <selection activeCell="E9" sqref="E9"/>
    </sheetView>
  </sheetViews>
  <sheetFormatPr defaultColWidth="8.85546875" defaultRowHeight="12.75"/>
  <cols>
    <col min="2" max="2" width="66.7109375" bestFit="1" customWidth="1"/>
    <col min="10" max="10" width="28.140625" customWidth="1"/>
    <col min="11" max="11" width="18.42578125" customWidth="1"/>
  </cols>
  <sheetData>
    <row r="1" spans="1:13" ht="15.75">
      <c r="A1" s="61" t="s">
        <v>322</v>
      </c>
    </row>
    <row r="2" spans="1:13" ht="15.75">
      <c r="A2" s="61"/>
    </row>
    <row r="3" spans="1:13">
      <c r="A3" s="62" t="s">
        <v>272</v>
      </c>
    </row>
    <row r="4" spans="1:13">
      <c r="A4" s="62"/>
    </row>
    <row r="5" spans="1:13">
      <c r="A5" s="63" t="s">
        <v>273</v>
      </c>
      <c r="C5" s="64" t="s">
        <v>274</v>
      </c>
    </row>
    <row r="6" spans="1:13" ht="13.5" thickBot="1">
      <c r="A6" s="65"/>
    </row>
    <row r="7" spans="1:13" ht="76.5">
      <c r="A7" s="256" t="s">
        <v>275</v>
      </c>
      <c r="B7" s="214" t="s">
        <v>276</v>
      </c>
      <c r="C7" s="215" t="s">
        <v>51</v>
      </c>
      <c r="D7" s="216" t="s">
        <v>277</v>
      </c>
      <c r="E7" s="208" t="s">
        <v>443</v>
      </c>
      <c r="F7" s="208" t="s">
        <v>442</v>
      </c>
      <c r="G7" s="207" t="s">
        <v>278</v>
      </c>
      <c r="H7" s="208" t="s">
        <v>279</v>
      </c>
      <c r="I7" s="209" t="s">
        <v>281</v>
      </c>
      <c r="J7" s="485" t="s">
        <v>280</v>
      </c>
      <c r="K7" s="486"/>
    </row>
    <row r="8" spans="1:13">
      <c r="A8" s="245">
        <v>1</v>
      </c>
      <c r="B8" s="98" t="s">
        <v>323</v>
      </c>
      <c r="C8" s="77" t="s">
        <v>324</v>
      </c>
      <c r="D8" s="45">
        <v>1</v>
      </c>
      <c r="E8" s="380"/>
      <c r="F8" s="166">
        <f>D8*E8</f>
        <v>0</v>
      </c>
      <c r="G8" s="344"/>
      <c r="H8" s="344"/>
      <c r="I8" s="345"/>
      <c r="J8" s="467"/>
      <c r="K8" s="468"/>
    </row>
    <row r="9" spans="1:13">
      <c r="A9" s="257"/>
      <c r="B9" s="108"/>
      <c r="C9" s="45"/>
      <c r="D9" s="45"/>
      <c r="E9" s="78"/>
      <c r="F9" s="166">
        <f>D9*E9</f>
        <v>0</v>
      </c>
      <c r="G9" s="166"/>
      <c r="H9" s="167"/>
      <c r="I9" s="168"/>
      <c r="J9" s="441"/>
      <c r="K9" s="442"/>
    </row>
    <row r="10" spans="1:13">
      <c r="A10" s="257"/>
      <c r="B10" s="108"/>
      <c r="C10" s="45"/>
      <c r="D10" s="45"/>
      <c r="E10" s="78"/>
      <c r="F10" s="166">
        <f>D10*E10</f>
        <v>0</v>
      </c>
      <c r="G10" s="166"/>
      <c r="H10" s="167"/>
      <c r="I10" s="168"/>
      <c r="J10" s="441"/>
      <c r="K10" s="442"/>
    </row>
    <row r="11" spans="1:13" s="69" customFormat="1">
      <c r="A11" s="245"/>
      <c r="B11" s="181"/>
      <c r="C11" s="77"/>
      <c r="D11" s="45"/>
      <c r="E11" s="78"/>
      <c r="F11" s="166">
        <f>D11*E11</f>
        <v>0</v>
      </c>
      <c r="G11" s="166"/>
      <c r="H11" s="167"/>
      <c r="I11" s="168"/>
      <c r="J11" s="441"/>
      <c r="K11" s="442"/>
    </row>
    <row r="12" spans="1:13" ht="16.5" thickBot="1">
      <c r="A12" s="258"/>
      <c r="B12" s="184" t="s">
        <v>289</v>
      </c>
      <c r="C12" s="254"/>
      <c r="D12" s="255"/>
      <c r="E12" s="255"/>
      <c r="F12" s="169">
        <f>SUM(F8:F11)</f>
        <v>0</v>
      </c>
      <c r="G12" s="236"/>
      <c r="H12" s="236"/>
      <c r="I12" s="102"/>
      <c r="J12" s="453"/>
      <c r="K12" s="454"/>
    </row>
    <row r="13" spans="1:13" ht="15.75">
      <c r="A13" s="84"/>
      <c r="B13" s="259"/>
      <c r="C13" s="260"/>
      <c r="D13" s="86"/>
      <c r="E13" s="86"/>
      <c r="F13" s="253"/>
      <c r="G13" s="80"/>
      <c r="H13" s="80"/>
      <c r="I13" s="81"/>
      <c r="J13" s="252"/>
      <c r="K13" s="252"/>
    </row>
    <row r="14" spans="1:13" ht="16.5" thickBot="1">
      <c r="C14" s="85"/>
      <c r="D14" s="86"/>
      <c r="E14" s="86"/>
      <c r="F14" s="253"/>
      <c r="G14" s="80"/>
      <c r="H14" s="80"/>
      <c r="I14" s="81"/>
      <c r="J14" s="252"/>
      <c r="K14" s="252"/>
    </row>
    <row r="15" spans="1:13" s="5" customFormat="1" ht="25.5" customHeight="1" thickBot="1">
      <c r="A15" s="474" t="s">
        <v>290</v>
      </c>
      <c r="B15" s="474"/>
      <c r="C15" s="472" t="s">
        <v>51</v>
      </c>
      <c r="D15" s="473"/>
      <c r="E15" s="473"/>
      <c r="F15" s="473"/>
      <c r="G15" s="473"/>
      <c r="H15" s="469" t="s">
        <v>433</v>
      </c>
      <c r="I15" s="470"/>
      <c r="J15" s="471" t="s">
        <v>350</v>
      </c>
      <c r="K15" s="152"/>
    </row>
    <row r="16" spans="1:13" s="7" customFormat="1" ht="48.75" customHeight="1">
      <c r="A16" s="145"/>
      <c r="B16" s="144" t="s">
        <v>50</v>
      </c>
      <c r="C16" s="144" t="s">
        <v>53</v>
      </c>
      <c r="D16" s="144" t="s">
        <v>54</v>
      </c>
      <c r="E16" s="144" t="s">
        <v>55</v>
      </c>
      <c r="F16" s="146" t="s">
        <v>56</v>
      </c>
      <c r="G16" s="157" t="s">
        <v>78</v>
      </c>
      <c r="H16" s="158" t="s">
        <v>79</v>
      </c>
      <c r="I16" s="144" t="s">
        <v>80</v>
      </c>
      <c r="J16" s="153" t="s">
        <v>350</v>
      </c>
      <c r="K16" s="159" t="s">
        <v>434</v>
      </c>
      <c r="L16" s="231"/>
      <c r="M16" s="232"/>
    </row>
    <row r="17" spans="1:11" s="7" customFormat="1" ht="30" customHeight="1">
      <c r="A17" s="11" t="s">
        <v>39</v>
      </c>
      <c r="B17" s="32" t="s">
        <v>97</v>
      </c>
      <c r="C17" s="33"/>
      <c r="D17" s="33"/>
      <c r="E17" s="33"/>
      <c r="F17" s="33"/>
      <c r="G17" s="33"/>
      <c r="H17" s="219"/>
      <c r="I17" s="33"/>
      <c r="J17" s="220"/>
      <c r="K17" s="34"/>
    </row>
    <row r="18" spans="1:11" s="7" customFormat="1" ht="30" customHeight="1">
      <c r="A18" s="58" t="s">
        <v>40</v>
      </c>
      <c r="B18" s="54" t="s">
        <v>83</v>
      </c>
      <c r="C18" s="54"/>
      <c r="D18" s="54"/>
      <c r="E18" s="54"/>
      <c r="F18" s="54"/>
      <c r="G18" s="27"/>
      <c r="H18" s="196"/>
      <c r="I18" s="54"/>
      <c r="J18" s="197"/>
      <c r="K18" s="237"/>
    </row>
    <row r="19" spans="1:11" s="7" customFormat="1" ht="38.25">
      <c r="A19" s="49" t="s">
        <v>42</v>
      </c>
      <c r="B19" s="47" t="s">
        <v>120</v>
      </c>
      <c r="C19" s="13"/>
      <c r="D19" s="14" t="s">
        <v>60</v>
      </c>
      <c r="E19" s="14" t="s">
        <v>60</v>
      </c>
      <c r="F19" s="14"/>
      <c r="G19" s="26"/>
      <c r="H19" s="117"/>
      <c r="I19" s="14"/>
      <c r="J19" s="198"/>
      <c r="K19" s="238"/>
    </row>
    <row r="20" spans="1:11" s="7" customFormat="1" ht="15">
      <c r="A20" s="58" t="s">
        <v>236</v>
      </c>
      <c r="B20" s="54" t="s">
        <v>62</v>
      </c>
      <c r="C20" s="59"/>
      <c r="D20" s="59"/>
      <c r="E20" s="59"/>
      <c r="F20" s="59"/>
      <c r="G20" s="189"/>
      <c r="H20" s="199"/>
      <c r="I20" s="59"/>
      <c r="J20" s="200"/>
      <c r="K20" s="239"/>
    </row>
    <row r="21" spans="1:11" s="7" customFormat="1" ht="40.5" customHeight="1">
      <c r="A21" s="49" t="s">
        <v>237</v>
      </c>
      <c r="B21" s="47" t="s">
        <v>119</v>
      </c>
      <c r="C21" s="13"/>
      <c r="D21" s="14" t="s">
        <v>60</v>
      </c>
      <c r="E21" s="14" t="s">
        <v>60</v>
      </c>
      <c r="F21" s="14"/>
      <c r="G21" s="26"/>
      <c r="H21" s="117"/>
      <c r="I21" s="14"/>
      <c r="J21" s="198"/>
      <c r="K21" s="238"/>
    </row>
    <row r="22" spans="1:11" s="7" customFormat="1" ht="20.100000000000001" customHeight="1">
      <c r="A22" s="31" t="s">
        <v>238</v>
      </c>
      <c r="B22" s="27" t="s">
        <v>41</v>
      </c>
      <c r="C22" s="28"/>
      <c r="D22" s="29"/>
      <c r="E22" s="29"/>
      <c r="F22" s="29"/>
      <c r="G22" s="29"/>
      <c r="H22" s="221"/>
      <c r="I22" s="29"/>
      <c r="J22" s="247"/>
      <c r="K22" s="30"/>
    </row>
    <row r="23" spans="1:11" s="7" customFormat="1">
      <c r="A23" s="49" t="s">
        <v>239</v>
      </c>
      <c r="B23" s="35" t="s">
        <v>27</v>
      </c>
      <c r="C23" s="14" t="s">
        <v>60</v>
      </c>
      <c r="D23" s="20"/>
      <c r="E23" s="20"/>
      <c r="F23" s="20"/>
      <c r="G23" s="218"/>
      <c r="H23" s="117"/>
      <c r="I23" s="14"/>
      <c r="J23" s="119"/>
      <c r="K23" s="37"/>
    </row>
    <row r="24" spans="1:11" s="7" customFormat="1" ht="25.5">
      <c r="A24" s="49" t="s">
        <v>240</v>
      </c>
      <c r="B24" s="36" t="s">
        <v>152</v>
      </c>
      <c r="C24" s="13"/>
      <c r="D24" s="14" t="s">
        <v>60</v>
      </c>
      <c r="E24" s="14" t="s">
        <v>60</v>
      </c>
      <c r="F24" s="13"/>
      <c r="G24" s="190"/>
      <c r="H24" s="117"/>
      <c r="I24" s="14"/>
      <c r="J24" s="119"/>
      <c r="K24" s="37"/>
    </row>
    <row r="25" spans="1:11" ht="25.5">
      <c r="A25" s="49" t="s">
        <v>241</v>
      </c>
      <c r="B25" s="36" t="s">
        <v>108</v>
      </c>
      <c r="C25" s="13"/>
      <c r="D25" s="14" t="s">
        <v>60</v>
      </c>
      <c r="E25" s="13"/>
      <c r="F25" s="45"/>
      <c r="G25" s="263"/>
      <c r="H25" s="264"/>
      <c r="I25" s="45"/>
      <c r="J25" s="265"/>
      <c r="K25" s="109"/>
    </row>
    <row r="26" spans="1:11" s="7" customFormat="1" ht="24.75" customHeight="1">
      <c r="A26" s="54" t="s">
        <v>384</v>
      </c>
      <c r="B26" s="54" t="s">
        <v>74</v>
      </c>
      <c r="C26" s="55"/>
      <c r="D26" s="56"/>
      <c r="E26" s="56"/>
      <c r="F26" s="56"/>
      <c r="G26" s="191"/>
      <c r="H26" s="201"/>
      <c r="I26" s="56"/>
      <c r="J26" s="204"/>
      <c r="K26" s="30"/>
    </row>
    <row r="27" spans="1:11" s="7" customFormat="1" ht="25.5">
      <c r="A27" s="111" t="s">
        <v>385</v>
      </c>
      <c r="B27" s="18" t="s">
        <v>76</v>
      </c>
      <c r="C27" s="14" t="s">
        <v>60</v>
      </c>
      <c r="D27" s="13"/>
      <c r="E27" s="13"/>
      <c r="F27" s="13"/>
      <c r="G27" s="190"/>
      <c r="H27" s="117"/>
      <c r="I27" s="14"/>
      <c r="J27" s="118"/>
      <c r="K27" s="120"/>
    </row>
    <row r="28" spans="1:11" s="7" customFormat="1" ht="25.5">
      <c r="A28" s="111" t="s">
        <v>386</v>
      </c>
      <c r="B28" s="48" t="s">
        <v>115</v>
      </c>
      <c r="C28" s="13"/>
      <c r="D28" s="14" t="s">
        <v>60</v>
      </c>
      <c r="E28" s="13"/>
      <c r="F28" s="14"/>
      <c r="G28" s="26"/>
      <c r="H28" s="117"/>
      <c r="I28" s="14"/>
      <c r="J28" s="118"/>
      <c r="K28" s="120"/>
    </row>
    <row r="29" spans="1:11" s="7" customFormat="1" ht="25.5">
      <c r="A29" s="111" t="s">
        <v>387</v>
      </c>
      <c r="B29" s="48" t="s">
        <v>116</v>
      </c>
      <c r="C29" s="13"/>
      <c r="D29" s="14" t="s">
        <v>60</v>
      </c>
      <c r="E29" s="13"/>
      <c r="F29" s="14"/>
      <c r="G29" s="26"/>
      <c r="H29" s="117"/>
      <c r="I29" s="14"/>
      <c r="J29" s="118"/>
      <c r="K29" s="120"/>
    </row>
    <row r="30" spans="1:11" s="7" customFormat="1" ht="38.25">
      <c r="A30" s="111" t="s">
        <v>388</v>
      </c>
      <c r="B30" s="48" t="s">
        <v>117</v>
      </c>
      <c r="C30" s="13"/>
      <c r="D30" s="14" t="s">
        <v>60</v>
      </c>
      <c r="E30" s="13"/>
      <c r="F30" s="14"/>
      <c r="G30" s="26"/>
      <c r="H30" s="117"/>
      <c r="I30" s="14"/>
      <c r="J30" s="119"/>
      <c r="K30" s="37"/>
    </row>
    <row r="31" spans="1:11" s="7" customFormat="1" ht="39" thickBot="1">
      <c r="A31" s="111" t="s">
        <v>389</v>
      </c>
      <c r="B31" s="47" t="s">
        <v>118</v>
      </c>
      <c r="C31" s="13"/>
      <c r="D31" s="14" t="s">
        <v>60</v>
      </c>
      <c r="E31" s="13"/>
      <c r="F31" s="14"/>
      <c r="G31" s="26"/>
      <c r="H31" s="205"/>
      <c r="I31" s="154"/>
      <c r="J31" s="206"/>
      <c r="K31" s="120"/>
    </row>
    <row r="32" spans="1:11" ht="18.75" customHeight="1">
      <c r="B32" s="459" t="s">
        <v>435</v>
      </c>
      <c r="C32" s="460"/>
      <c r="D32" s="460"/>
      <c r="E32" s="460"/>
      <c r="F32" s="461"/>
      <c r="G32" s="14">
        <f>SUM(G19:G31)</f>
        <v>0</v>
      </c>
      <c r="H32" s="462" t="s">
        <v>436</v>
      </c>
      <c r="I32" s="463"/>
      <c r="J32" s="464"/>
      <c r="K32" s="14">
        <f>SUM(K19:K31)</f>
        <v>0</v>
      </c>
    </row>
    <row r="33" spans="2:11" ht="20.25" customHeight="1">
      <c r="B33" s="459" t="s">
        <v>437</v>
      </c>
      <c r="C33" s="460"/>
      <c r="D33" s="460"/>
      <c r="E33" s="460"/>
      <c r="F33" s="461"/>
      <c r="G33" s="14">
        <f ca="1">'Rygg generella krav'!G13</f>
        <v>0</v>
      </c>
      <c r="H33" s="459" t="s">
        <v>438</v>
      </c>
      <c r="I33" s="460"/>
      <c r="J33" s="461"/>
      <c r="K33" s="14">
        <f ca="1">'Rygg generella krav'!K13</f>
        <v>0</v>
      </c>
    </row>
    <row r="34" spans="2:11" ht="21" customHeight="1" thickBot="1">
      <c r="B34" s="459" t="s">
        <v>439</v>
      </c>
      <c r="C34" s="460"/>
      <c r="D34" s="460"/>
      <c r="E34" s="460"/>
      <c r="F34" s="461"/>
      <c r="G34" s="156">
        <f>SUM(G32:G33)</f>
        <v>0</v>
      </c>
      <c r="H34" s="459" t="s">
        <v>440</v>
      </c>
      <c r="I34" s="460"/>
      <c r="J34" s="461"/>
      <c r="K34" s="154">
        <f>SUM(K32:K33)</f>
        <v>0</v>
      </c>
    </row>
    <row r="35" spans="2:11" ht="68.25" customHeight="1" thickBot="1">
      <c r="B35" s="455"/>
      <c r="C35" s="455"/>
      <c r="D35" s="455"/>
      <c r="E35" s="455"/>
      <c r="F35" s="455"/>
      <c r="G35" s="422"/>
      <c r="H35" s="456" t="s">
        <v>441</v>
      </c>
      <c r="I35" s="457"/>
      <c r="J35" s="458"/>
      <c r="K35" s="155" t="e">
        <f>F12*(1+(($G$34-K34)/$G$34)*1.5)</f>
        <v>#DIV/0!</v>
      </c>
    </row>
  </sheetData>
  <mergeCells count="17">
    <mergeCell ref="B35:F35"/>
    <mergeCell ref="H35:J35"/>
    <mergeCell ref="J7:K7"/>
    <mergeCell ref="J8:K8"/>
    <mergeCell ref="J9:K9"/>
    <mergeCell ref="J10:K10"/>
    <mergeCell ref="J11:K11"/>
    <mergeCell ref="B34:F34"/>
    <mergeCell ref="H34:J34"/>
    <mergeCell ref="A15:B15"/>
    <mergeCell ref="B33:F33"/>
    <mergeCell ref="H33:J33"/>
    <mergeCell ref="J12:K12"/>
    <mergeCell ref="H15:J15"/>
    <mergeCell ref="B32:F32"/>
    <mergeCell ref="H32:J32"/>
    <mergeCell ref="C15:G15"/>
  </mergeCells>
  <phoneticPr fontId="1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35"/>
  <sheetViews>
    <sheetView topLeftCell="A9" zoomScale="90" zoomScaleNormal="90" workbookViewId="0">
      <selection activeCell="E8" sqref="E8"/>
    </sheetView>
  </sheetViews>
  <sheetFormatPr defaultColWidth="8.85546875" defaultRowHeight="12.75"/>
  <cols>
    <col min="2" max="2" width="66.7109375" customWidth="1"/>
    <col min="10" max="10" width="35.140625" customWidth="1"/>
    <col min="11" max="11" width="15.5703125" customWidth="1"/>
  </cols>
  <sheetData>
    <row r="1" spans="1:13" ht="15.75">
      <c r="A1" s="61" t="s">
        <v>325</v>
      </c>
    </row>
    <row r="2" spans="1:13" ht="15.75">
      <c r="A2" s="61"/>
    </row>
    <row r="3" spans="1:13">
      <c r="A3" s="62" t="s">
        <v>272</v>
      </c>
    </row>
    <row r="4" spans="1:13">
      <c r="A4" s="62"/>
    </row>
    <row r="5" spans="1:13">
      <c r="A5" s="63" t="s">
        <v>273</v>
      </c>
      <c r="C5" s="64" t="s">
        <v>274</v>
      </c>
      <c r="D5" s="64"/>
      <c r="E5" s="64"/>
    </row>
    <row r="6" spans="1:13" ht="13.5" thickBot="1">
      <c r="A6" s="65"/>
    </row>
    <row r="7" spans="1:13" ht="76.5">
      <c r="A7" s="256" t="s">
        <v>275</v>
      </c>
      <c r="B7" s="214" t="s">
        <v>276</v>
      </c>
      <c r="C7" s="215" t="s">
        <v>51</v>
      </c>
      <c r="D7" s="216" t="s">
        <v>277</v>
      </c>
      <c r="E7" s="208" t="s">
        <v>443</v>
      </c>
      <c r="F7" s="208" t="s">
        <v>442</v>
      </c>
      <c r="G7" s="207" t="s">
        <v>278</v>
      </c>
      <c r="H7" s="208" t="s">
        <v>279</v>
      </c>
      <c r="I7" s="209" t="s">
        <v>281</v>
      </c>
      <c r="J7" s="485" t="s">
        <v>280</v>
      </c>
      <c r="K7" s="486"/>
    </row>
    <row r="8" spans="1:13">
      <c r="A8" s="245">
        <v>1</v>
      </c>
      <c r="B8" s="98" t="s">
        <v>326</v>
      </c>
      <c r="C8" s="77" t="s">
        <v>327</v>
      </c>
      <c r="D8" s="45">
        <v>1</v>
      </c>
      <c r="E8" s="380"/>
      <c r="F8" s="166">
        <f>D8*E8</f>
        <v>0</v>
      </c>
      <c r="G8" s="344"/>
      <c r="H8" s="344"/>
      <c r="I8" s="345"/>
      <c r="J8" s="467"/>
      <c r="K8" s="468"/>
    </row>
    <row r="9" spans="1:13">
      <c r="A9" s="257"/>
      <c r="B9" s="108"/>
      <c r="C9" s="45"/>
      <c r="D9" s="45"/>
      <c r="E9" s="78"/>
      <c r="F9" s="166">
        <f>D9*E9</f>
        <v>0</v>
      </c>
      <c r="G9" s="166"/>
      <c r="H9" s="167"/>
      <c r="I9" s="168"/>
      <c r="J9" s="441"/>
      <c r="K9" s="442"/>
    </row>
    <row r="10" spans="1:13" s="69" customFormat="1">
      <c r="A10" s="245"/>
      <c r="B10" s="181"/>
      <c r="C10" s="77"/>
      <c r="D10" s="45"/>
      <c r="E10" s="78"/>
      <c r="F10" s="166">
        <f>D10*E10</f>
        <v>0</v>
      </c>
      <c r="G10" s="166"/>
      <c r="H10" s="167"/>
      <c r="I10" s="168"/>
      <c r="J10" s="441"/>
      <c r="K10" s="442"/>
    </row>
    <row r="11" spans="1:13" s="82" customFormat="1">
      <c r="A11" s="245"/>
      <c r="B11" s="261"/>
      <c r="C11" s="77"/>
      <c r="D11" s="45"/>
      <c r="E11" s="78"/>
      <c r="F11" s="166">
        <f>D11*E11</f>
        <v>0</v>
      </c>
      <c r="G11" s="166"/>
      <c r="H11" s="167"/>
      <c r="I11" s="168"/>
      <c r="J11" s="441"/>
      <c r="K11" s="442"/>
    </row>
    <row r="12" spans="1:13" s="84" customFormat="1" ht="13.5" thickBot="1">
      <c r="A12" s="246"/>
      <c r="B12" s="184" t="s">
        <v>289</v>
      </c>
      <c r="C12" s="107"/>
      <c r="D12" s="107"/>
      <c r="E12" s="107"/>
      <c r="F12" s="169">
        <f>SUM(F8:F11)</f>
        <v>0</v>
      </c>
      <c r="G12" s="236"/>
      <c r="H12" s="236"/>
      <c r="I12" s="102"/>
      <c r="J12" s="453"/>
      <c r="K12" s="454"/>
    </row>
    <row r="13" spans="1:13" s="84" customFormat="1">
      <c r="A13" s="83"/>
    </row>
    <row r="14" spans="1:13" ht="16.5" thickBot="1">
      <c r="C14" s="85"/>
      <c r="D14" s="86"/>
      <c r="E14" s="86"/>
      <c r="F14" s="86"/>
      <c r="G14" s="86"/>
      <c r="H14" s="87"/>
      <c r="I14" s="87"/>
      <c r="J14" s="87"/>
    </row>
    <row r="15" spans="1:13" s="5" customFormat="1" ht="25.5" customHeight="1" thickBot="1">
      <c r="A15" s="474" t="s">
        <v>290</v>
      </c>
      <c r="B15" s="474"/>
      <c r="C15" s="472" t="s">
        <v>51</v>
      </c>
      <c r="D15" s="473"/>
      <c r="E15" s="473"/>
      <c r="F15" s="473"/>
      <c r="G15" s="473"/>
      <c r="H15" s="469" t="s">
        <v>433</v>
      </c>
      <c r="I15" s="470"/>
      <c r="J15" s="471" t="s">
        <v>350</v>
      </c>
      <c r="K15" s="152"/>
    </row>
    <row r="16" spans="1:13" s="7" customFormat="1" ht="48.75" customHeight="1">
      <c r="A16" s="145"/>
      <c r="B16" s="144" t="s">
        <v>50</v>
      </c>
      <c r="C16" s="144" t="s">
        <v>53</v>
      </c>
      <c r="D16" s="144" t="s">
        <v>54</v>
      </c>
      <c r="E16" s="144" t="s">
        <v>55</v>
      </c>
      <c r="F16" s="146" t="s">
        <v>56</v>
      </c>
      <c r="G16" s="157" t="s">
        <v>78</v>
      </c>
      <c r="H16" s="158" t="s">
        <v>79</v>
      </c>
      <c r="I16" s="144" t="s">
        <v>80</v>
      </c>
      <c r="J16" s="153" t="s">
        <v>350</v>
      </c>
      <c r="K16" s="159" t="s">
        <v>434</v>
      </c>
      <c r="L16" s="231"/>
      <c r="M16" s="232"/>
    </row>
    <row r="17" spans="1:11" s="7" customFormat="1" ht="30" customHeight="1">
      <c r="A17" s="11" t="s">
        <v>47</v>
      </c>
      <c r="B17" s="32" t="s">
        <v>98</v>
      </c>
      <c r="C17" s="33"/>
      <c r="D17" s="33"/>
      <c r="E17" s="33"/>
      <c r="F17" s="33"/>
      <c r="G17" s="33"/>
      <c r="H17" s="219"/>
      <c r="I17" s="33"/>
      <c r="J17" s="220"/>
      <c r="K17" s="34"/>
    </row>
    <row r="18" spans="1:11" s="7" customFormat="1" ht="30" customHeight="1">
      <c r="A18" s="58" t="s">
        <v>48</v>
      </c>
      <c r="B18" s="54" t="s">
        <v>83</v>
      </c>
      <c r="C18" s="54"/>
      <c r="D18" s="54"/>
      <c r="E18" s="54"/>
      <c r="F18" s="54"/>
      <c r="G18" s="27"/>
      <c r="H18" s="196"/>
      <c r="I18" s="54"/>
      <c r="J18" s="197"/>
      <c r="K18" s="237"/>
    </row>
    <row r="19" spans="1:11" s="7" customFormat="1" ht="38.25">
      <c r="A19" s="49" t="s">
        <v>49</v>
      </c>
      <c r="B19" s="12" t="s">
        <v>349</v>
      </c>
      <c r="C19" s="13"/>
      <c r="D19" s="14" t="s">
        <v>60</v>
      </c>
      <c r="E19" s="13"/>
      <c r="F19" s="14"/>
      <c r="G19" s="26"/>
      <c r="H19" s="117"/>
      <c r="I19" s="14"/>
      <c r="J19" s="198"/>
      <c r="K19" s="238"/>
    </row>
    <row r="20" spans="1:11" s="7" customFormat="1" ht="15">
      <c r="A20" s="58" t="s">
        <v>242</v>
      </c>
      <c r="B20" s="54" t="s">
        <v>62</v>
      </c>
      <c r="C20" s="59"/>
      <c r="D20" s="59"/>
      <c r="E20" s="59"/>
      <c r="F20" s="59"/>
      <c r="G20" s="189"/>
      <c r="H20" s="199"/>
      <c r="I20" s="59"/>
      <c r="J20" s="200"/>
      <c r="K20" s="239"/>
    </row>
    <row r="21" spans="1:11" s="7" customFormat="1" ht="40.5" customHeight="1">
      <c r="A21" s="49" t="s">
        <v>243</v>
      </c>
      <c r="B21" s="47" t="s">
        <v>119</v>
      </c>
      <c r="C21" s="13"/>
      <c r="D21" s="14" t="s">
        <v>60</v>
      </c>
      <c r="E21" s="14"/>
      <c r="F21" s="13"/>
      <c r="G21" s="190"/>
      <c r="H21" s="117"/>
      <c r="I21" s="14"/>
      <c r="J21" s="198"/>
      <c r="K21" s="238"/>
    </row>
    <row r="22" spans="1:11" s="7" customFormat="1" ht="20.100000000000001" customHeight="1">
      <c r="A22" s="31" t="s">
        <v>391</v>
      </c>
      <c r="B22" s="27" t="s">
        <v>41</v>
      </c>
      <c r="C22" s="28"/>
      <c r="D22" s="29"/>
      <c r="E22" s="29"/>
      <c r="F22" s="29"/>
      <c r="G22" s="29"/>
      <c r="H22" s="221"/>
      <c r="I22" s="29"/>
      <c r="J22" s="247"/>
      <c r="K22" s="30"/>
    </row>
    <row r="23" spans="1:11" s="7" customFormat="1">
      <c r="A23" s="23" t="s">
        <v>392</v>
      </c>
      <c r="B23" s="35" t="s">
        <v>7</v>
      </c>
      <c r="C23" s="14" t="s">
        <v>60</v>
      </c>
      <c r="D23" s="20"/>
      <c r="E23" s="20"/>
      <c r="F23" s="20"/>
      <c r="G23" s="218"/>
      <c r="H23" s="117"/>
      <c r="I23" s="14"/>
      <c r="J23" s="119"/>
      <c r="K23" s="37"/>
    </row>
    <row r="24" spans="1:11" s="7" customFormat="1" ht="25.5">
      <c r="A24" s="23" t="s">
        <v>393</v>
      </c>
      <c r="B24" s="36" t="s">
        <v>151</v>
      </c>
      <c r="C24" s="13"/>
      <c r="D24" s="14" t="s">
        <v>60</v>
      </c>
      <c r="E24" s="14" t="s">
        <v>60</v>
      </c>
      <c r="F24" s="14"/>
      <c r="G24" s="26"/>
      <c r="H24" s="117"/>
      <c r="I24" s="14"/>
      <c r="J24" s="119"/>
      <c r="K24" s="37"/>
    </row>
    <row r="25" spans="1:11" ht="25.5">
      <c r="A25" s="23" t="s">
        <v>394</v>
      </c>
      <c r="B25" s="36" t="s">
        <v>108</v>
      </c>
      <c r="C25" s="13"/>
      <c r="D25" s="14" t="s">
        <v>60</v>
      </c>
      <c r="E25" s="13"/>
      <c r="F25" s="14"/>
      <c r="G25" s="26"/>
      <c r="H25" s="117"/>
      <c r="I25" s="14"/>
      <c r="J25" s="119"/>
      <c r="K25" s="37"/>
    </row>
    <row r="26" spans="1:11" s="7" customFormat="1" ht="24.75" customHeight="1">
      <c r="A26" s="54" t="s">
        <v>390</v>
      </c>
      <c r="B26" s="54" t="s">
        <v>74</v>
      </c>
      <c r="C26" s="55"/>
      <c r="D26" s="56"/>
      <c r="E26" s="56"/>
      <c r="F26" s="56"/>
      <c r="G26" s="191"/>
      <c r="H26" s="201"/>
      <c r="I26" s="56"/>
      <c r="J26" s="204"/>
      <c r="K26" s="30"/>
    </row>
    <row r="27" spans="1:11" s="7" customFormat="1" ht="25.5">
      <c r="A27" s="111" t="s">
        <v>395</v>
      </c>
      <c r="B27" s="18" t="s">
        <v>76</v>
      </c>
      <c r="C27" s="14" t="s">
        <v>60</v>
      </c>
      <c r="D27" s="13"/>
      <c r="E27" s="13"/>
      <c r="F27" s="13"/>
      <c r="G27" s="190"/>
      <c r="H27" s="117"/>
      <c r="I27" s="14"/>
      <c r="J27" s="118"/>
      <c r="K27" s="120"/>
    </row>
    <row r="28" spans="1:11" s="7" customFormat="1" ht="25.5">
      <c r="A28" s="111" t="s">
        <v>396</v>
      </c>
      <c r="B28" s="48" t="s">
        <v>115</v>
      </c>
      <c r="C28" s="13"/>
      <c r="D28" s="14" t="s">
        <v>60</v>
      </c>
      <c r="E28" s="13"/>
      <c r="F28" s="14"/>
      <c r="G28" s="26"/>
      <c r="H28" s="117"/>
      <c r="I28" s="14"/>
      <c r="J28" s="118"/>
      <c r="K28" s="120"/>
    </row>
    <row r="29" spans="1:11" s="7" customFormat="1" ht="25.5">
      <c r="A29" s="111" t="s">
        <v>397</v>
      </c>
      <c r="B29" s="48" t="s">
        <v>116</v>
      </c>
      <c r="C29" s="13"/>
      <c r="D29" s="14" t="s">
        <v>60</v>
      </c>
      <c r="E29" s="13"/>
      <c r="F29" s="14"/>
      <c r="G29" s="26"/>
      <c r="H29" s="117"/>
      <c r="I29" s="14"/>
      <c r="J29" s="118"/>
      <c r="K29" s="120"/>
    </row>
    <row r="30" spans="1:11" s="7" customFormat="1" ht="38.25">
      <c r="A30" s="111" t="s">
        <v>398</v>
      </c>
      <c r="B30" s="48" t="s">
        <v>117</v>
      </c>
      <c r="C30" s="13"/>
      <c r="D30" s="14" t="s">
        <v>60</v>
      </c>
      <c r="E30" s="13"/>
      <c r="F30" s="14"/>
      <c r="G30" s="26"/>
      <c r="H30" s="117"/>
      <c r="I30" s="14"/>
      <c r="J30" s="119"/>
      <c r="K30" s="37"/>
    </row>
    <row r="31" spans="1:11" s="7" customFormat="1" ht="39" thickBot="1">
      <c r="A31" s="111" t="s">
        <v>399</v>
      </c>
      <c r="B31" s="47" t="s">
        <v>118</v>
      </c>
      <c r="C31" s="13"/>
      <c r="D31" s="14" t="s">
        <v>60</v>
      </c>
      <c r="E31" s="13"/>
      <c r="F31" s="14"/>
      <c r="G31" s="26"/>
      <c r="H31" s="205"/>
      <c r="I31" s="154"/>
      <c r="J31" s="206"/>
      <c r="K31" s="120"/>
    </row>
    <row r="32" spans="1:11" ht="18.75" customHeight="1">
      <c r="B32" s="459" t="s">
        <v>435</v>
      </c>
      <c r="C32" s="460"/>
      <c r="D32" s="460"/>
      <c r="E32" s="460"/>
      <c r="F32" s="461"/>
      <c r="G32" s="14">
        <f>SUM(G19:G31)</f>
        <v>0</v>
      </c>
      <c r="H32" s="462" t="s">
        <v>436</v>
      </c>
      <c r="I32" s="463"/>
      <c r="J32" s="464"/>
      <c r="K32" s="14">
        <f>SUM(K19:K31)</f>
        <v>0</v>
      </c>
    </row>
    <row r="33" spans="2:11" ht="20.25" customHeight="1">
      <c r="B33" s="459" t="s">
        <v>437</v>
      </c>
      <c r="C33" s="460"/>
      <c r="D33" s="460"/>
      <c r="E33" s="460"/>
      <c r="F33" s="461"/>
      <c r="G33" s="14">
        <f ca="1">'Rygg generella krav'!G13</f>
        <v>0</v>
      </c>
      <c r="H33" s="459" t="s">
        <v>438</v>
      </c>
      <c r="I33" s="460"/>
      <c r="J33" s="461"/>
      <c r="K33" s="14">
        <f ca="1">'Rygg generella krav'!K13</f>
        <v>0</v>
      </c>
    </row>
    <row r="34" spans="2:11" ht="21" customHeight="1" thickBot="1">
      <c r="B34" s="459" t="s">
        <v>439</v>
      </c>
      <c r="C34" s="460"/>
      <c r="D34" s="460"/>
      <c r="E34" s="460"/>
      <c r="F34" s="461"/>
      <c r="G34" s="156">
        <f>SUM(G32:G33)</f>
        <v>0</v>
      </c>
      <c r="H34" s="459" t="s">
        <v>440</v>
      </c>
      <c r="I34" s="460"/>
      <c r="J34" s="461"/>
      <c r="K34" s="154">
        <f>SUM(K32:K33)</f>
        <v>0</v>
      </c>
    </row>
    <row r="35" spans="2:11" ht="68.25" customHeight="1" thickBot="1">
      <c r="B35" s="455"/>
      <c r="C35" s="455"/>
      <c r="D35" s="455"/>
      <c r="E35" s="455"/>
      <c r="F35" s="455"/>
      <c r="G35" s="422"/>
      <c r="H35" s="456" t="s">
        <v>441</v>
      </c>
      <c r="I35" s="457"/>
      <c r="J35" s="458"/>
      <c r="K35" s="155" t="e">
        <f>F12*(1+((($G$34-K34)/$G$34)*1.5))</f>
        <v>#DIV/0!</v>
      </c>
    </row>
  </sheetData>
  <mergeCells count="17">
    <mergeCell ref="C15:G15"/>
    <mergeCell ref="A15:B15"/>
    <mergeCell ref="H15:J15"/>
    <mergeCell ref="J11:K11"/>
    <mergeCell ref="J12:K12"/>
    <mergeCell ref="J7:K7"/>
    <mergeCell ref="J8:K8"/>
    <mergeCell ref="J9:K9"/>
    <mergeCell ref="J10:K10"/>
    <mergeCell ref="B35:F35"/>
    <mergeCell ref="H35:J35"/>
    <mergeCell ref="B32:F32"/>
    <mergeCell ref="H32:J32"/>
    <mergeCell ref="B33:F33"/>
    <mergeCell ref="H33:J33"/>
    <mergeCell ref="B34:F34"/>
    <mergeCell ref="H34:J34"/>
  </mergeCells>
  <phoneticPr fontId="10" type="noConversion"/>
  <pageMargins left="0.75" right="0.75" top="1" bottom="1" header="0.5" footer="0.5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39"/>
  <sheetViews>
    <sheetView topLeftCell="A5" zoomScale="75" zoomScaleNormal="90" workbookViewId="0">
      <selection activeCell="K40" sqref="K40"/>
    </sheetView>
  </sheetViews>
  <sheetFormatPr defaultColWidth="8.85546875" defaultRowHeight="12.75"/>
  <cols>
    <col min="2" max="2" width="77.85546875" customWidth="1"/>
    <col min="10" max="10" width="23.28515625" customWidth="1"/>
    <col min="11" max="11" width="18.42578125" customWidth="1"/>
  </cols>
  <sheetData>
    <row r="1" spans="1:11" s="4" customFormat="1" ht="40.5" customHeight="1">
      <c r="A1" s="1"/>
      <c r="B1" s="2"/>
      <c r="C1" s="3"/>
      <c r="D1" s="3"/>
      <c r="E1" s="3"/>
      <c r="F1" s="3"/>
      <c r="G1" s="3"/>
      <c r="H1" s="487"/>
      <c r="I1" s="487"/>
      <c r="J1" s="488"/>
    </row>
    <row r="2" spans="1:11" ht="15.75">
      <c r="A2" s="88" t="s">
        <v>328</v>
      </c>
    </row>
    <row r="3" spans="1:11" ht="15.75">
      <c r="A3" s="61"/>
    </row>
    <row r="4" spans="1:11">
      <c r="A4" s="62" t="s">
        <v>272</v>
      </c>
    </row>
    <row r="5" spans="1:11">
      <c r="A5" s="62"/>
    </row>
    <row r="6" spans="1:11">
      <c r="A6" s="63" t="s">
        <v>273</v>
      </c>
      <c r="C6" s="64" t="s">
        <v>274</v>
      </c>
      <c r="D6" s="64"/>
      <c r="E6" s="64"/>
    </row>
    <row r="7" spans="1:11" ht="13.5" thickBot="1">
      <c r="A7" s="65"/>
    </row>
    <row r="8" spans="1:11" ht="77.25" thickBot="1">
      <c r="A8" s="268" t="s">
        <v>275</v>
      </c>
      <c r="B8" s="214" t="s">
        <v>276</v>
      </c>
      <c r="C8" s="215" t="s">
        <v>51</v>
      </c>
      <c r="D8" s="216" t="s">
        <v>277</v>
      </c>
      <c r="E8" s="208" t="s">
        <v>443</v>
      </c>
      <c r="F8" s="208" t="s">
        <v>442</v>
      </c>
      <c r="G8" s="207" t="s">
        <v>278</v>
      </c>
      <c r="H8" s="208" t="s">
        <v>279</v>
      </c>
      <c r="I8" s="209" t="s">
        <v>281</v>
      </c>
      <c r="J8" s="485" t="s">
        <v>280</v>
      </c>
      <c r="K8" s="486"/>
    </row>
    <row r="9" spans="1:11">
      <c r="A9" s="210">
        <v>1</v>
      </c>
      <c r="B9" s="98" t="s">
        <v>329</v>
      </c>
      <c r="C9" s="77" t="s">
        <v>330</v>
      </c>
      <c r="D9" s="45">
        <v>1</v>
      </c>
      <c r="E9" s="380"/>
      <c r="F9" s="166">
        <f>D9*E9</f>
        <v>0</v>
      </c>
      <c r="G9" s="344"/>
      <c r="H9" s="344"/>
      <c r="I9" s="345"/>
      <c r="J9" s="495"/>
      <c r="K9" s="496"/>
    </row>
    <row r="10" spans="1:11">
      <c r="A10" s="210">
        <v>2</v>
      </c>
      <c r="B10" s="98" t="s">
        <v>331</v>
      </c>
      <c r="C10" s="77" t="s">
        <v>330</v>
      </c>
      <c r="D10" s="45">
        <v>1</v>
      </c>
      <c r="E10" s="380"/>
      <c r="F10" s="166">
        <f>D10*E10</f>
        <v>0</v>
      </c>
      <c r="G10" s="344"/>
      <c r="H10" s="344"/>
      <c r="I10" s="345"/>
      <c r="J10" s="495"/>
      <c r="K10" s="496"/>
    </row>
    <row r="11" spans="1:11">
      <c r="A11" s="210">
        <v>3</v>
      </c>
      <c r="B11" s="98" t="s">
        <v>332</v>
      </c>
      <c r="C11" s="77" t="s">
        <v>330</v>
      </c>
      <c r="D11" s="45">
        <v>1</v>
      </c>
      <c r="E11" s="380"/>
      <c r="F11" s="166">
        <f>D11*E11</f>
        <v>0</v>
      </c>
      <c r="G11" s="344"/>
      <c r="H11" s="344"/>
      <c r="I11" s="345"/>
      <c r="J11" s="495"/>
      <c r="K11" s="496"/>
    </row>
    <row r="12" spans="1:11">
      <c r="A12" s="210"/>
      <c r="B12" s="98"/>
      <c r="C12" s="77"/>
      <c r="D12" s="45"/>
      <c r="E12" s="78"/>
      <c r="F12" s="166">
        <f>D12*E12</f>
        <v>0</v>
      </c>
      <c r="G12" s="166"/>
      <c r="H12" s="167"/>
      <c r="I12" s="168"/>
      <c r="J12" s="491"/>
      <c r="K12" s="492"/>
    </row>
    <row r="13" spans="1:11">
      <c r="A13" s="177"/>
      <c r="B13" s="98" t="s">
        <v>333</v>
      </c>
      <c r="C13" s="45"/>
      <c r="D13" s="45"/>
      <c r="E13" s="78"/>
      <c r="F13" s="166">
        <f>D13*E13</f>
        <v>0</v>
      </c>
      <c r="G13" s="166"/>
      <c r="H13" s="167"/>
      <c r="I13" s="168"/>
      <c r="J13" s="491"/>
      <c r="K13" s="492"/>
    </row>
    <row r="14" spans="1:11">
      <c r="A14" s="177"/>
      <c r="B14" s="108"/>
      <c r="C14" s="45"/>
      <c r="D14" s="45"/>
      <c r="E14" s="78"/>
      <c r="F14" s="269">
        <v>0</v>
      </c>
      <c r="G14" s="76"/>
      <c r="H14" s="76"/>
      <c r="I14" s="78"/>
      <c r="J14" s="491"/>
      <c r="K14" s="492"/>
    </row>
    <row r="15" spans="1:11" ht="13.5" thickBot="1">
      <c r="A15" s="266"/>
      <c r="B15" s="184" t="s">
        <v>289</v>
      </c>
      <c r="C15" s="174"/>
      <c r="D15" s="107"/>
      <c r="E15" s="102"/>
      <c r="F15" s="169">
        <f>SUM(F9:F14)</f>
        <v>0</v>
      </c>
      <c r="G15" s="102"/>
      <c r="H15" s="102"/>
      <c r="I15" s="102"/>
      <c r="J15" s="493"/>
      <c r="K15" s="494"/>
    </row>
    <row r="16" spans="1:11" s="69" customFormat="1">
      <c r="A16" s="213"/>
      <c r="B16" s="82"/>
      <c r="C16" s="267"/>
      <c r="D16" s="84"/>
      <c r="E16" s="81"/>
      <c r="F16" s="80"/>
      <c r="G16" s="80"/>
      <c r="H16" s="80"/>
      <c r="I16" s="81"/>
      <c r="J16" s="82"/>
      <c r="K16" s="82"/>
    </row>
    <row r="17" spans="1:13" s="84" customFormat="1">
      <c r="A17" s="83"/>
    </row>
    <row r="18" spans="1:13" ht="16.5" thickBot="1">
      <c r="C18" s="85"/>
      <c r="D18" s="86"/>
      <c r="E18" s="86"/>
      <c r="F18" s="86"/>
      <c r="G18" s="86"/>
      <c r="H18" s="87"/>
      <c r="I18" s="87"/>
      <c r="J18" s="87"/>
    </row>
    <row r="19" spans="1:13" s="5" customFormat="1" ht="25.5" customHeight="1" thickBot="1">
      <c r="A19" s="474" t="s">
        <v>290</v>
      </c>
      <c r="B19" s="474"/>
      <c r="C19" s="472" t="s">
        <v>51</v>
      </c>
      <c r="D19" s="473"/>
      <c r="E19" s="473"/>
      <c r="F19" s="473"/>
      <c r="G19" s="473"/>
      <c r="H19" s="469" t="s">
        <v>433</v>
      </c>
      <c r="I19" s="470"/>
      <c r="J19" s="471" t="s">
        <v>350</v>
      </c>
      <c r="K19" s="152"/>
    </row>
    <row r="20" spans="1:13" s="7" customFormat="1" ht="48.75" customHeight="1">
      <c r="A20" s="145"/>
      <c r="B20" s="144" t="s">
        <v>50</v>
      </c>
      <c r="C20" s="144" t="s">
        <v>53</v>
      </c>
      <c r="D20" s="144" t="s">
        <v>54</v>
      </c>
      <c r="E20" s="144" t="s">
        <v>55</v>
      </c>
      <c r="F20" s="146" t="s">
        <v>56</v>
      </c>
      <c r="G20" s="157" t="s">
        <v>78</v>
      </c>
      <c r="H20" s="158" t="s">
        <v>79</v>
      </c>
      <c r="I20" s="144" t="s">
        <v>80</v>
      </c>
      <c r="J20" s="153" t="s">
        <v>350</v>
      </c>
      <c r="K20" s="159" t="s">
        <v>434</v>
      </c>
      <c r="L20" s="231"/>
      <c r="M20" s="232"/>
    </row>
    <row r="21" spans="1:13" s="7" customFormat="1" ht="30" customHeight="1">
      <c r="A21" s="11" t="s">
        <v>34</v>
      </c>
      <c r="B21" s="32" t="s">
        <v>9</v>
      </c>
      <c r="C21" s="33"/>
      <c r="D21" s="33"/>
      <c r="E21" s="33"/>
      <c r="F21" s="33"/>
      <c r="G21" s="33"/>
      <c r="H21" s="219"/>
      <c r="I21" s="33"/>
      <c r="J21" s="220"/>
      <c r="K21" s="34"/>
    </row>
    <row r="22" spans="1:13" s="7" customFormat="1" ht="30" customHeight="1">
      <c r="A22" s="58" t="s">
        <v>35</v>
      </c>
      <c r="B22" s="54" t="s">
        <v>83</v>
      </c>
      <c r="C22" s="54"/>
      <c r="D22" s="54"/>
      <c r="E22" s="54"/>
      <c r="F22" s="54"/>
      <c r="G22" s="27"/>
      <c r="H22" s="196"/>
      <c r="I22" s="54"/>
      <c r="J22" s="197"/>
      <c r="K22" s="237"/>
    </row>
    <row r="23" spans="1:13" s="7" customFormat="1" ht="48" customHeight="1">
      <c r="A23" s="49" t="s">
        <v>36</v>
      </c>
      <c r="B23" s="47" t="s">
        <v>120</v>
      </c>
      <c r="C23" s="13"/>
      <c r="D23" s="14" t="s">
        <v>60</v>
      </c>
      <c r="E23" s="13"/>
      <c r="F23" s="14"/>
      <c r="G23" s="26"/>
      <c r="H23" s="117"/>
      <c r="I23" s="14"/>
      <c r="J23" s="198"/>
      <c r="K23" s="238"/>
    </row>
    <row r="24" spans="1:13" s="7" customFormat="1" ht="15">
      <c r="A24" s="58" t="s">
        <v>244</v>
      </c>
      <c r="B24" s="54" t="s">
        <v>62</v>
      </c>
      <c r="C24" s="59"/>
      <c r="D24" s="59"/>
      <c r="E24" s="59"/>
      <c r="F24" s="59"/>
      <c r="G24" s="189"/>
      <c r="H24" s="199"/>
      <c r="I24" s="59"/>
      <c r="J24" s="200"/>
      <c r="K24" s="239"/>
    </row>
    <row r="25" spans="1:13" s="7" customFormat="1" ht="40.5" customHeight="1">
      <c r="A25" s="49" t="s">
        <v>245</v>
      </c>
      <c r="B25" s="47" t="s">
        <v>119</v>
      </c>
      <c r="C25" s="13"/>
      <c r="D25" s="14" t="s">
        <v>60</v>
      </c>
      <c r="E25" s="14"/>
      <c r="F25" s="13"/>
      <c r="G25" s="190"/>
      <c r="H25" s="117"/>
      <c r="I25" s="14"/>
      <c r="J25" s="198"/>
      <c r="K25" s="238"/>
    </row>
    <row r="26" spans="1:13" s="7" customFormat="1" ht="20.100000000000001" customHeight="1">
      <c r="A26" s="31" t="s">
        <v>246</v>
      </c>
      <c r="B26" s="27" t="s">
        <v>41</v>
      </c>
      <c r="C26" s="28"/>
      <c r="D26" s="29"/>
      <c r="E26" s="29"/>
      <c r="F26" s="29"/>
      <c r="G26" s="29"/>
      <c r="H26" s="221"/>
      <c r="I26" s="29"/>
      <c r="J26" s="247"/>
      <c r="K26" s="30"/>
    </row>
    <row r="27" spans="1:13" s="7" customFormat="1">
      <c r="A27" s="15" t="s">
        <v>247</v>
      </c>
      <c r="B27" s="35" t="s">
        <v>8</v>
      </c>
      <c r="C27" s="14" t="s">
        <v>60</v>
      </c>
      <c r="D27" s="20"/>
      <c r="E27" s="20"/>
      <c r="F27" s="20"/>
      <c r="G27" s="218"/>
      <c r="H27" s="117"/>
      <c r="I27" s="14"/>
      <c r="J27" s="119"/>
      <c r="K27" s="37"/>
    </row>
    <row r="28" spans="1:13" s="7" customFormat="1" ht="25.5">
      <c r="A28" s="15" t="s">
        <v>248</v>
      </c>
      <c r="B28" s="36" t="s">
        <v>152</v>
      </c>
      <c r="C28" s="13"/>
      <c r="D28" s="14" t="s">
        <v>150</v>
      </c>
      <c r="E28" s="14" t="s">
        <v>150</v>
      </c>
      <c r="F28" s="45"/>
      <c r="G28" s="263"/>
      <c r="H28" s="117"/>
      <c r="I28" s="14"/>
      <c r="J28" s="119"/>
      <c r="K28" s="37"/>
    </row>
    <row r="29" spans="1:13">
      <c r="A29" s="15" t="s">
        <v>249</v>
      </c>
      <c r="B29" s="44" t="s">
        <v>108</v>
      </c>
      <c r="C29" s="13"/>
      <c r="D29" s="14" t="s">
        <v>150</v>
      </c>
      <c r="E29" s="13"/>
      <c r="F29" s="45"/>
      <c r="G29" s="263"/>
      <c r="H29" s="108"/>
      <c r="I29" s="45"/>
      <c r="J29" s="265"/>
      <c r="K29" s="109"/>
    </row>
    <row r="30" spans="1:13" s="7" customFormat="1" ht="24.75" customHeight="1">
      <c r="A30" s="54" t="s">
        <v>400</v>
      </c>
      <c r="B30" s="54" t="s">
        <v>74</v>
      </c>
      <c r="C30" s="55"/>
      <c r="D30" s="56"/>
      <c r="E30" s="56"/>
      <c r="F30" s="56"/>
      <c r="G30" s="191"/>
      <c r="H30" s="201"/>
      <c r="I30" s="56"/>
      <c r="J30" s="204"/>
      <c r="K30" s="30"/>
    </row>
    <row r="31" spans="1:13" s="7" customFormat="1">
      <c r="A31" s="111" t="s">
        <v>401</v>
      </c>
      <c r="B31" s="18" t="s">
        <v>76</v>
      </c>
      <c r="C31" s="14" t="s">
        <v>60</v>
      </c>
      <c r="D31" s="13"/>
      <c r="E31" s="13"/>
      <c r="F31" s="13"/>
      <c r="G31" s="190"/>
      <c r="H31" s="117"/>
      <c r="I31" s="14"/>
      <c r="J31" s="118"/>
      <c r="K31" s="120"/>
    </row>
    <row r="32" spans="1:13" s="7" customFormat="1" ht="25.5">
      <c r="A32" s="111" t="s">
        <v>402</v>
      </c>
      <c r="B32" s="48" t="s">
        <v>115</v>
      </c>
      <c r="C32" s="13"/>
      <c r="D32" s="14" t="s">
        <v>60</v>
      </c>
      <c r="E32" s="13"/>
      <c r="F32" s="14"/>
      <c r="G32" s="26"/>
      <c r="H32" s="117"/>
      <c r="I32" s="14"/>
      <c r="J32" s="118"/>
      <c r="K32" s="120"/>
    </row>
    <row r="33" spans="1:11" s="7" customFormat="1" ht="25.5">
      <c r="A33" s="111" t="s">
        <v>403</v>
      </c>
      <c r="B33" s="48" t="s">
        <v>116</v>
      </c>
      <c r="C33" s="13"/>
      <c r="D33" s="14" t="s">
        <v>60</v>
      </c>
      <c r="E33" s="13"/>
      <c r="F33" s="14"/>
      <c r="G33" s="26"/>
      <c r="H33" s="117"/>
      <c r="I33" s="14"/>
      <c r="J33" s="118"/>
      <c r="K33" s="120"/>
    </row>
    <row r="34" spans="1:11" s="7" customFormat="1" ht="25.5">
      <c r="A34" s="111" t="s">
        <v>404</v>
      </c>
      <c r="B34" s="48" t="s">
        <v>117</v>
      </c>
      <c r="C34" s="13"/>
      <c r="D34" s="14" t="s">
        <v>60</v>
      </c>
      <c r="E34" s="13"/>
      <c r="F34" s="14"/>
      <c r="G34" s="26"/>
      <c r="H34" s="117"/>
      <c r="I34" s="14"/>
      <c r="J34" s="119"/>
      <c r="K34" s="37"/>
    </row>
    <row r="35" spans="1:11" s="7" customFormat="1" ht="26.25" thickBot="1">
      <c r="A35" s="111" t="s">
        <v>405</v>
      </c>
      <c r="B35" s="47" t="s">
        <v>118</v>
      </c>
      <c r="C35" s="13"/>
      <c r="D35" s="14" t="s">
        <v>60</v>
      </c>
      <c r="E35" s="13"/>
      <c r="F35" s="14"/>
      <c r="G35" s="26"/>
      <c r="H35" s="205"/>
      <c r="I35" s="154"/>
      <c r="J35" s="206"/>
      <c r="K35" s="120"/>
    </row>
    <row r="36" spans="1:11" ht="18.75" customHeight="1">
      <c r="B36" s="459" t="s">
        <v>435</v>
      </c>
      <c r="C36" s="460"/>
      <c r="D36" s="460"/>
      <c r="E36" s="460"/>
      <c r="F36" s="461"/>
      <c r="G36" s="14">
        <f>SUM(G23:G35)</f>
        <v>0</v>
      </c>
      <c r="H36" s="462" t="s">
        <v>436</v>
      </c>
      <c r="I36" s="463"/>
      <c r="J36" s="464"/>
      <c r="K36" s="14">
        <f>SUM(K23:K35)</f>
        <v>0</v>
      </c>
    </row>
    <row r="37" spans="1:11" ht="20.25" customHeight="1">
      <c r="B37" s="459" t="s">
        <v>437</v>
      </c>
      <c r="C37" s="460"/>
      <c r="D37" s="460"/>
      <c r="E37" s="460"/>
      <c r="F37" s="461"/>
      <c r="G37" s="14">
        <f ca="1">'Rygg generella krav'!G13</f>
        <v>0</v>
      </c>
      <c r="H37" s="459" t="s">
        <v>438</v>
      </c>
      <c r="I37" s="460"/>
      <c r="J37" s="461"/>
      <c r="K37" s="14">
        <f ca="1">'Rygg generella krav'!K13</f>
        <v>0</v>
      </c>
    </row>
    <row r="38" spans="1:11" ht="21" customHeight="1" thickBot="1">
      <c r="B38" s="459" t="s">
        <v>439</v>
      </c>
      <c r="C38" s="460"/>
      <c r="D38" s="460"/>
      <c r="E38" s="460"/>
      <c r="F38" s="461"/>
      <c r="G38" s="156">
        <f>SUM(G36:G37)</f>
        <v>0</v>
      </c>
      <c r="H38" s="459" t="s">
        <v>440</v>
      </c>
      <c r="I38" s="460"/>
      <c r="J38" s="461"/>
      <c r="K38" s="154">
        <f>SUM(K36:K37)</f>
        <v>0</v>
      </c>
    </row>
    <row r="39" spans="1:11" ht="68.25" customHeight="1" thickBot="1">
      <c r="B39" s="455"/>
      <c r="C39" s="455"/>
      <c r="D39" s="455"/>
      <c r="E39" s="455"/>
      <c r="F39" s="455"/>
      <c r="G39" s="422"/>
      <c r="H39" s="456" t="s">
        <v>441</v>
      </c>
      <c r="I39" s="457"/>
      <c r="J39" s="458"/>
      <c r="K39" s="155" t="e">
        <f>F15*(1+(($G$38-K38)/$G$38)*1.5)</f>
        <v>#DIV/0!</v>
      </c>
    </row>
  </sheetData>
  <mergeCells count="20">
    <mergeCell ref="J12:K12"/>
    <mergeCell ref="J15:K15"/>
    <mergeCell ref="H1:J1"/>
    <mergeCell ref="C19:G19"/>
    <mergeCell ref="J8:K8"/>
    <mergeCell ref="J9:K9"/>
    <mergeCell ref="J10:K10"/>
    <mergeCell ref="J11:K11"/>
    <mergeCell ref="J13:K13"/>
    <mergeCell ref="J14:K14"/>
    <mergeCell ref="B39:F39"/>
    <mergeCell ref="H39:J39"/>
    <mergeCell ref="A19:B19"/>
    <mergeCell ref="H19:J19"/>
    <mergeCell ref="B36:F36"/>
    <mergeCell ref="H36:J36"/>
    <mergeCell ref="B37:F37"/>
    <mergeCell ref="H37:J37"/>
    <mergeCell ref="B38:F38"/>
    <mergeCell ref="H38:J38"/>
  </mergeCells>
  <phoneticPr fontId="10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8"/>
  <sheetViews>
    <sheetView topLeftCell="A6" zoomScale="75" zoomScaleNormal="110" workbookViewId="0">
      <selection activeCell="K38" sqref="K38"/>
    </sheetView>
  </sheetViews>
  <sheetFormatPr defaultColWidth="8.85546875" defaultRowHeight="12.75"/>
  <cols>
    <col min="2" max="2" width="94.85546875" bestFit="1" customWidth="1"/>
    <col min="10" max="10" width="24.5703125" bestFit="1" customWidth="1"/>
    <col min="11" max="11" width="20.42578125" customWidth="1"/>
  </cols>
  <sheetData>
    <row r="1" spans="1:11" ht="15.75">
      <c r="A1" s="93" t="s">
        <v>334</v>
      </c>
    </row>
    <row r="2" spans="1:11" ht="15.75">
      <c r="A2" s="61"/>
    </row>
    <row r="3" spans="1:11">
      <c r="A3" s="62" t="s">
        <v>272</v>
      </c>
    </row>
    <row r="4" spans="1:11">
      <c r="A4" s="62"/>
    </row>
    <row r="5" spans="1:11">
      <c r="A5" s="63" t="s">
        <v>273</v>
      </c>
      <c r="E5" s="64" t="s">
        <v>274</v>
      </c>
    </row>
    <row r="6" spans="1:11" ht="13.5" thickBot="1">
      <c r="A6" s="65"/>
    </row>
    <row r="7" spans="1:11" ht="76.5">
      <c r="A7" s="256" t="s">
        <v>275</v>
      </c>
      <c r="B7" s="214" t="s">
        <v>276</v>
      </c>
      <c r="C7" s="215" t="s">
        <v>51</v>
      </c>
      <c r="D7" s="216" t="s">
        <v>277</v>
      </c>
      <c r="E7" s="208" t="s">
        <v>443</v>
      </c>
      <c r="F7" s="208" t="s">
        <v>442</v>
      </c>
      <c r="G7" s="207" t="s">
        <v>278</v>
      </c>
      <c r="H7" s="208" t="s">
        <v>279</v>
      </c>
      <c r="I7" s="209" t="s">
        <v>281</v>
      </c>
      <c r="J7" s="485" t="s">
        <v>280</v>
      </c>
      <c r="K7" s="486"/>
    </row>
    <row r="8" spans="1:11">
      <c r="A8" s="245">
        <v>1</v>
      </c>
      <c r="B8" s="98" t="s">
        <v>329</v>
      </c>
      <c r="C8" s="77" t="s">
        <v>335</v>
      </c>
      <c r="D8" s="45">
        <v>1</v>
      </c>
      <c r="E8" s="380"/>
      <c r="F8" s="166">
        <f>D8*E8</f>
        <v>0</v>
      </c>
      <c r="G8" s="344"/>
      <c r="H8" s="344"/>
      <c r="I8" s="345"/>
      <c r="J8" s="467"/>
      <c r="K8" s="468"/>
    </row>
    <row r="9" spans="1:11">
      <c r="A9" s="245">
        <v>2</v>
      </c>
      <c r="B9" s="98" t="s">
        <v>331</v>
      </c>
      <c r="C9" s="77" t="s">
        <v>335</v>
      </c>
      <c r="D9" s="45">
        <v>1</v>
      </c>
      <c r="E9" s="380"/>
      <c r="F9" s="166">
        <f>D9*E9</f>
        <v>0</v>
      </c>
      <c r="G9" s="344"/>
      <c r="H9" s="344"/>
      <c r="I9" s="345"/>
      <c r="J9" s="467"/>
      <c r="K9" s="468"/>
    </row>
    <row r="10" spans="1:11">
      <c r="A10" s="245">
        <v>3</v>
      </c>
      <c r="B10" s="98" t="s">
        <v>332</v>
      </c>
      <c r="C10" s="77" t="s">
        <v>335</v>
      </c>
      <c r="D10" s="45">
        <v>1</v>
      </c>
      <c r="E10" s="380"/>
      <c r="F10" s="166">
        <f>D10*E10</f>
        <v>0</v>
      </c>
      <c r="G10" s="344"/>
      <c r="H10" s="344"/>
      <c r="I10" s="345"/>
      <c r="J10" s="467"/>
      <c r="K10" s="468"/>
    </row>
    <row r="11" spans="1:11">
      <c r="A11" s="257"/>
      <c r="B11" s="108"/>
      <c r="C11" s="45"/>
      <c r="D11" s="45"/>
      <c r="E11" s="78"/>
      <c r="F11" s="166">
        <f>D11*E11</f>
        <v>0</v>
      </c>
      <c r="G11" s="166"/>
      <c r="H11" s="167"/>
      <c r="I11" s="168"/>
      <c r="J11" s="441"/>
      <c r="K11" s="442"/>
    </row>
    <row r="12" spans="1:11">
      <c r="A12" s="257"/>
      <c r="B12" s="108"/>
      <c r="C12" s="45"/>
      <c r="D12" s="45"/>
      <c r="E12" s="78"/>
      <c r="F12" s="166">
        <f>D12*E12</f>
        <v>0</v>
      </c>
      <c r="G12" s="166"/>
      <c r="H12" s="167"/>
      <c r="I12" s="168"/>
      <c r="J12" s="441"/>
      <c r="K12" s="442"/>
    </row>
    <row r="13" spans="1:11">
      <c r="A13" s="245"/>
      <c r="B13" s="98" t="s">
        <v>333</v>
      </c>
      <c r="C13" s="77"/>
      <c r="D13" s="45"/>
      <c r="E13" s="78"/>
      <c r="F13" s="269">
        <v>0</v>
      </c>
      <c r="G13" s="76"/>
      <c r="H13" s="76"/>
      <c r="I13" s="78"/>
      <c r="J13" s="441"/>
      <c r="K13" s="442"/>
    </row>
    <row r="14" spans="1:11" s="69" customFormat="1" ht="13.5" thickBot="1">
      <c r="A14" s="251"/>
      <c r="B14" s="184" t="s">
        <v>289</v>
      </c>
      <c r="C14" s="174"/>
      <c r="D14" s="107"/>
      <c r="E14" s="102"/>
      <c r="F14" s="169">
        <f>SUM(F8:F13)</f>
        <v>0</v>
      </c>
      <c r="G14" s="102"/>
      <c r="H14" s="102"/>
      <c r="I14" s="102"/>
      <c r="J14" s="453"/>
      <c r="K14" s="454"/>
    </row>
    <row r="15" spans="1:11" s="84" customFormat="1">
      <c r="A15" s="83"/>
    </row>
    <row r="16" spans="1:11" ht="16.5" thickBot="1">
      <c r="C16" s="85"/>
      <c r="D16" s="86"/>
      <c r="E16" s="86"/>
      <c r="F16" s="86"/>
      <c r="G16" s="86"/>
      <c r="H16" s="87"/>
      <c r="I16" s="87"/>
      <c r="J16" s="87"/>
    </row>
    <row r="17" spans="1:13" s="5" customFormat="1" ht="25.5" customHeight="1" thickBot="1">
      <c r="A17" s="474" t="s">
        <v>290</v>
      </c>
      <c r="B17" s="474"/>
      <c r="C17" s="472" t="s">
        <v>51</v>
      </c>
      <c r="D17" s="473"/>
      <c r="E17" s="473"/>
      <c r="F17" s="473"/>
      <c r="G17" s="473"/>
      <c r="H17" s="469" t="s">
        <v>433</v>
      </c>
      <c r="I17" s="470"/>
      <c r="J17" s="471" t="s">
        <v>350</v>
      </c>
      <c r="K17" s="152"/>
    </row>
    <row r="18" spans="1:13" s="7" customFormat="1" ht="48.75" customHeight="1">
      <c r="A18" s="145"/>
      <c r="B18" s="144" t="s">
        <v>50</v>
      </c>
      <c r="C18" s="144" t="s">
        <v>53</v>
      </c>
      <c r="D18" s="144" t="s">
        <v>54</v>
      </c>
      <c r="E18" s="144" t="s">
        <v>55</v>
      </c>
      <c r="F18" s="146" t="s">
        <v>56</v>
      </c>
      <c r="G18" s="157" t="s">
        <v>78</v>
      </c>
      <c r="H18" s="158" t="s">
        <v>79</v>
      </c>
      <c r="I18" s="144" t="s">
        <v>80</v>
      </c>
      <c r="J18" s="153" t="s">
        <v>350</v>
      </c>
      <c r="K18" s="159" t="s">
        <v>434</v>
      </c>
      <c r="L18" s="231"/>
      <c r="M18" s="232"/>
    </row>
    <row r="19" spans="1:13" s="7" customFormat="1" ht="30" customHeight="1">
      <c r="A19" s="11" t="s">
        <v>37</v>
      </c>
      <c r="B19" s="32" t="s">
        <v>57</v>
      </c>
      <c r="C19" s="33"/>
      <c r="D19" s="33"/>
      <c r="E19" s="33"/>
      <c r="F19" s="33"/>
      <c r="G19" s="33"/>
      <c r="H19" s="219"/>
      <c r="I19" s="33"/>
      <c r="J19" s="220"/>
      <c r="K19" s="34"/>
    </row>
    <row r="20" spans="1:13" s="7" customFormat="1" ht="30" customHeight="1">
      <c r="A20" s="58" t="s">
        <v>11</v>
      </c>
      <c r="B20" s="54" t="s">
        <v>83</v>
      </c>
      <c r="C20" s="54"/>
      <c r="D20" s="54"/>
      <c r="E20" s="54"/>
      <c r="F20" s="54"/>
      <c r="G20" s="27"/>
      <c r="H20" s="196"/>
      <c r="I20" s="54"/>
      <c r="J20" s="197"/>
      <c r="K20" s="237"/>
    </row>
    <row r="21" spans="1:13" s="7" customFormat="1" ht="25.5">
      <c r="A21" s="49" t="s">
        <v>12</v>
      </c>
      <c r="B21" s="47" t="s">
        <v>120</v>
      </c>
      <c r="C21" s="13"/>
      <c r="D21" s="14" t="s">
        <v>60</v>
      </c>
      <c r="E21" s="13"/>
      <c r="F21" s="14"/>
      <c r="G21" s="26"/>
      <c r="H21" s="117"/>
      <c r="I21" s="14"/>
      <c r="J21" s="198"/>
      <c r="K21" s="238"/>
    </row>
    <row r="22" spans="1:13" s="7" customFormat="1" ht="15">
      <c r="A22" s="58" t="s">
        <v>250</v>
      </c>
      <c r="B22" s="54" t="s">
        <v>62</v>
      </c>
      <c r="C22" s="59"/>
      <c r="D22" s="59"/>
      <c r="E22" s="59"/>
      <c r="F22" s="59"/>
      <c r="G22" s="189"/>
      <c r="H22" s="199"/>
      <c r="I22" s="59"/>
      <c r="J22" s="200"/>
      <c r="K22" s="239"/>
    </row>
    <row r="23" spans="1:13" s="7" customFormat="1" ht="40.5" customHeight="1">
      <c r="A23" s="49" t="s">
        <v>251</v>
      </c>
      <c r="B23" s="47" t="s">
        <v>119</v>
      </c>
      <c r="C23" s="13"/>
      <c r="D23" s="14" t="s">
        <v>60</v>
      </c>
      <c r="E23" s="14"/>
      <c r="F23" s="13"/>
      <c r="G23" s="190"/>
      <c r="H23" s="117"/>
      <c r="I23" s="14"/>
      <c r="J23" s="198"/>
      <c r="K23" s="238"/>
    </row>
    <row r="24" spans="1:13" s="7" customFormat="1" ht="26.25" customHeight="1">
      <c r="A24" s="31" t="s">
        <v>252</v>
      </c>
      <c r="B24" s="27" t="s">
        <v>41</v>
      </c>
      <c r="C24" s="28"/>
      <c r="D24" s="29"/>
      <c r="E24" s="29"/>
      <c r="F24" s="29"/>
      <c r="G24" s="29"/>
      <c r="H24" s="221"/>
      <c r="I24" s="29"/>
      <c r="J24" s="247"/>
      <c r="K24" s="30"/>
    </row>
    <row r="25" spans="1:13" s="7" customFormat="1" ht="21.75" customHeight="1">
      <c r="A25" s="15" t="s">
        <v>253</v>
      </c>
      <c r="B25" s="35" t="s">
        <v>7</v>
      </c>
      <c r="C25" s="14" t="s">
        <v>60</v>
      </c>
      <c r="D25" s="20"/>
      <c r="E25" s="20"/>
      <c r="F25" s="20"/>
      <c r="G25" s="218"/>
      <c r="H25" s="117"/>
      <c r="I25" s="14"/>
      <c r="J25" s="119"/>
      <c r="K25" s="37"/>
    </row>
    <row r="26" spans="1:13" s="7" customFormat="1" ht="25.5" customHeight="1">
      <c r="A26" s="15" t="s">
        <v>254</v>
      </c>
      <c r="B26" s="36" t="s">
        <v>151</v>
      </c>
      <c r="C26" s="20"/>
      <c r="D26" s="14" t="s">
        <v>60</v>
      </c>
      <c r="E26" s="13"/>
      <c r="F26" s="13"/>
      <c r="G26" s="190"/>
      <c r="H26" s="117"/>
      <c r="I26" s="14"/>
      <c r="J26" s="271"/>
      <c r="K26" s="37"/>
    </row>
    <row r="27" spans="1:13" ht="25.5">
      <c r="A27" s="15" t="s">
        <v>255</v>
      </c>
      <c r="B27" s="270" t="s">
        <v>153</v>
      </c>
      <c r="C27" s="13"/>
      <c r="D27" s="14" t="s">
        <v>60</v>
      </c>
      <c r="E27" s="45"/>
      <c r="F27" s="45"/>
      <c r="G27" s="263"/>
      <c r="H27" s="108"/>
      <c r="I27" s="45"/>
      <c r="J27" s="271"/>
      <c r="K27" s="37"/>
    </row>
    <row r="28" spans="1:13" ht="25.5">
      <c r="A28" s="15" t="s">
        <v>256</v>
      </c>
      <c r="B28" s="270" t="s">
        <v>154</v>
      </c>
      <c r="C28" s="13"/>
      <c r="D28" s="14" t="s">
        <v>60</v>
      </c>
      <c r="E28" s="45"/>
      <c r="F28" s="45"/>
      <c r="G28" s="263"/>
      <c r="H28" s="108"/>
      <c r="I28" s="45"/>
      <c r="J28" s="271"/>
      <c r="K28" s="37"/>
    </row>
    <row r="29" spans="1:13" s="7" customFormat="1" ht="24.75" customHeight="1">
      <c r="A29" s="54" t="s">
        <v>406</v>
      </c>
      <c r="B29" s="54" t="s">
        <v>74</v>
      </c>
      <c r="C29" s="55"/>
      <c r="D29" s="56"/>
      <c r="E29" s="56"/>
      <c r="F29" s="56"/>
      <c r="G29" s="191"/>
      <c r="H29" s="201"/>
      <c r="I29" s="56"/>
      <c r="J29" s="204"/>
      <c r="K29" s="30"/>
    </row>
    <row r="30" spans="1:13" s="7" customFormat="1" ht="18.75" customHeight="1">
      <c r="A30" s="111" t="s">
        <v>407</v>
      </c>
      <c r="B30" s="18" t="s">
        <v>76</v>
      </c>
      <c r="C30" s="14" t="s">
        <v>60</v>
      </c>
      <c r="D30" s="13"/>
      <c r="E30" s="13"/>
      <c r="F30" s="13"/>
      <c r="G30" s="190"/>
      <c r="H30" s="117"/>
      <c r="I30" s="14"/>
      <c r="J30" s="118"/>
      <c r="K30" s="120"/>
    </row>
    <row r="31" spans="1:13" s="7" customFormat="1" ht="25.5">
      <c r="A31" s="111" t="s">
        <v>408</v>
      </c>
      <c r="B31" s="48" t="s">
        <v>115</v>
      </c>
      <c r="C31" s="13"/>
      <c r="D31" s="14" t="s">
        <v>60</v>
      </c>
      <c r="E31" s="13"/>
      <c r="F31" s="14"/>
      <c r="G31" s="26"/>
      <c r="H31" s="117"/>
      <c r="I31" s="14"/>
      <c r="J31" s="118"/>
      <c r="K31" s="120"/>
    </row>
    <row r="32" spans="1:13" s="7" customFormat="1" ht="25.5">
      <c r="A32" s="111" t="s">
        <v>409</v>
      </c>
      <c r="B32" s="48" t="s">
        <v>116</v>
      </c>
      <c r="C32" s="13"/>
      <c r="D32" s="14" t="s">
        <v>60</v>
      </c>
      <c r="E32" s="13"/>
      <c r="F32" s="14"/>
      <c r="G32" s="26"/>
      <c r="H32" s="117"/>
      <c r="I32" s="14"/>
      <c r="J32" s="118"/>
      <c r="K32" s="120"/>
    </row>
    <row r="33" spans="1:11" s="7" customFormat="1" ht="25.5">
      <c r="A33" s="111" t="s">
        <v>410</v>
      </c>
      <c r="B33" s="48" t="s">
        <v>117</v>
      </c>
      <c r="C33" s="13"/>
      <c r="D33" s="14" t="s">
        <v>60</v>
      </c>
      <c r="E33" s="13"/>
      <c r="F33" s="14"/>
      <c r="G33" s="26"/>
      <c r="H33" s="117"/>
      <c r="I33" s="14"/>
      <c r="J33" s="119"/>
      <c r="K33" s="37"/>
    </row>
    <row r="34" spans="1:11" s="7" customFormat="1" ht="26.25" thickBot="1">
      <c r="A34" s="111" t="s">
        <v>411</v>
      </c>
      <c r="B34" s="47" t="s">
        <v>118</v>
      </c>
      <c r="C34" s="13"/>
      <c r="D34" s="14" t="s">
        <v>60</v>
      </c>
      <c r="E34" s="13"/>
      <c r="F34" s="14"/>
      <c r="G34" s="26"/>
      <c r="H34" s="205"/>
      <c r="I34" s="154"/>
      <c r="J34" s="206"/>
      <c r="K34" s="120"/>
    </row>
    <row r="35" spans="1:11" ht="18.75" customHeight="1">
      <c r="B35" s="459" t="s">
        <v>435</v>
      </c>
      <c r="C35" s="460"/>
      <c r="D35" s="460"/>
      <c r="E35" s="460"/>
      <c r="F35" s="461"/>
      <c r="G35" s="14">
        <f>SUM(G21:G34)</f>
        <v>0</v>
      </c>
      <c r="H35" s="462" t="s">
        <v>436</v>
      </c>
      <c r="I35" s="463"/>
      <c r="J35" s="464"/>
      <c r="K35" s="14">
        <f>SUM(K21:K34)</f>
        <v>0</v>
      </c>
    </row>
    <row r="36" spans="1:11" ht="20.25" customHeight="1">
      <c r="B36" s="459" t="s">
        <v>437</v>
      </c>
      <c r="C36" s="460"/>
      <c r="D36" s="460"/>
      <c r="E36" s="460"/>
      <c r="F36" s="461"/>
      <c r="G36" s="14">
        <f ca="1">'Rygg generella krav'!G13</f>
        <v>0</v>
      </c>
      <c r="H36" s="459" t="s">
        <v>438</v>
      </c>
      <c r="I36" s="460"/>
      <c r="J36" s="461"/>
      <c r="K36" s="14">
        <f ca="1">'Rygg generella krav'!K13</f>
        <v>0</v>
      </c>
    </row>
    <row r="37" spans="1:11" ht="21" customHeight="1" thickBot="1">
      <c r="B37" s="459" t="s">
        <v>439</v>
      </c>
      <c r="C37" s="460"/>
      <c r="D37" s="460"/>
      <c r="E37" s="460"/>
      <c r="F37" s="461"/>
      <c r="G37" s="156">
        <f>SUM(G35:G36)</f>
        <v>0</v>
      </c>
      <c r="H37" s="459" t="s">
        <v>440</v>
      </c>
      <c r="I37" s="460"/>
      <c r="J37" s="461"/>
      <c r="K37" s="154">
        <f>SUM(K35:K36)</f>
        <v>0</v>
      </c>
    </row>
    <row r="38" spans="1:11" ht="68.25" customHeight="1" thickBot="1">
      <c r="B38" s="455"/>
      <c r="C38" s="455"/>
      <c r="D38" s="455"/>
      <c r="E38" s="455"/>
      <c r="F38" s="455"/>
      <c r="G38" s="422"/>
      <c r="H38" s="456" t="s">
        <v>441</v>
      </c>
      <c r="I38" s="457"/>
      <c r="J38" s="458"/>
      <c r="K38" s="155" t="e">
        <f>F14*(1+(($G$37-K37)/$G$37)*1.5)</f>
        <v>#DIV/0!</v>
      </c>
    </row>
  </sheetData>
  <mergeCells count="19">
    <mergeCell ref="J12:K12"/>
    <mergeCell ref="J13:K13"/>
    <mergeCell ref="J14:K14"/>
    <mergeCell ref="B38:F38"/>
    <mergeCell ref="H38:J38"/>
    <mergeCell ref="B36:F36"/>
    <mergeCell ref="H36:J36"/>
    <mergeCell ref="B37:F37"/>
    <mergeCell ref="H37:J37"/>
    <mergeCell ref="B35:F35"/>
    <mergeCell ref="H35:J35"/>
    <mergeCell ref="J7:K7"/>
    <mergeCell ref="J8:K8"/>
    <mergeCell ref="J9:K9"/>
    <mergeCell ref="J10:K10"/>
    <mergeCell ref="J11:K11"/>
    <mergeCell ref="C17:G17"/>
    <mergeCell ref="A17:B17"/>
    <mergeCell ref="H17:J17"/>
  </mergeCells>
  <phoneticPr fontId="10" type="noConversion"/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36"/>
  <sheetViews>
    <sheetView topLeftCell="A8" zoomScale="75" zoomScaleNormal="100" workbookViewId="0">
      <selection activeCell="Q36" sqref="Q36"/>
    </sheetView>
  </sheetViews>
  <sheetFormatPr defaultColWidth="8.85546875" defaultRowHeight="12.75"/>
  <cols>
    <col min="2" max="2" width="57.42578125" bestFit="1" customWidth="1"/>
    <col min="10" max="10" width="24.28515625" bestFit="1" customWidth="1"/>
    <col min="11" max="11" width="22" customWidth="1"/>
  </cols>
  <sheetData>
    <row r="1" spans="1:13" ht="15.75">
      <c r="A1" s="88" t="s">
        <v>336</v>
      </c>
    </row>
    <row r="2" spans="1:13" ht="15.75">
      <c r="A2" s="61"/>
    </row>
    <row r="3" spans="1:13">
      <c r="A3" s="62" t="s">
        <v>272</v>
      </c>
    </row>
    <row r="4" spans="1:13">
      <c r="A4" s="62"/>
    </row>
    <row r="5" spans="1:13">
      <c r="A5" s="63" t="s">
        <v>273</v>
      </c>
      <c r="C5" s="64" t="s">
        <v>274</v>
      </c>
    </row>
    <row r="6" spans="1:13" ht="13.5" thickBot="1">
      <c r="A6" s="65"/>
    </row>
    <row r="7" spans="1:13" ht="77.25" thickBot="1">
      <c r="A7" s="248" t="s">
        <v>275</v>
      </c>
      <c r="B7" s="67" t="s">
        <v>276</v>
      </c>
      <c r="C7" s="67" t="s">
        <v>51</v>
      </c>
      <c r="D7" s="68" t="s">
        <v>277</v>
      </c>
      <c r="E7" s="160" t="s">
        <v>443</v>
      </c>
      <c r="F7" s="160" t="s">
        <v>442</v>
      </c>
      <c r="G7" s="161" t="s">
        <v>278</v>
      </c>
      <c r="H7" s="160" t="s">
        <v>279</v>
      </c>
      <c r="I7" s="162" t="s">
        <v>281</v>
      </c>
      <c r="J7" s="479" t="s">
        <v>280</v>
      </c>
      <c r="K7" s="480"/>
    </row>
    <row r="8" spans="1:13">
      <c r="A8" s="249">
        <v>1</v>
      </c>
      <c r="B8" s="103" t="s">
        <v>337</v>
      </c>
      <c r="C8" s="103" t="s">
        <v>338</v>
      </c>
      <c r="D8" s="104">
        <v>1</v>
      </c>
      <c r="E8" s="381"/>
      <c r="F8" s="165">
        <f>D8*E8</f>
        <v>0</v>
      </c>
      <c r="G8" s="383"/>
      <c r="H8" s="383"/>
      <c r="I8" s="384"/>
      <c r="J8" s="489"/>
      <c r="K8" s="490"/>
    </row>
    <row r="9" spans="1:13">
      <c r="A9" s="249"/>
      <c r="B9" s="103"/>
      <c r="C9" s="103"/>
      <c r="D9" s="45"/>
      <c r="E9" s="78"/>
      <c r="F9" s="166">
        <f>D9*E9</f>
        <v>0</v>
      </c>
      <c r="G9" s="166"/>
      <c r="H9" s="167"/>
      <c r="I9" s="168"/>
      <c r="J9" s="441"/>
      <c r="K9" s="442"/>
    </row>
    <row r="10" spans="1:13">
      <c r="A10" s="245"/>
      <c r="B10" s="110"/>
      <c r="C10" s="103"/>
      <c r="D10" s="45"/>
      <c r="E10" s="78"/>
      <c r="F10" s="166">
        <f>D10*E10</f>
        <v>0</v>
      </c>
      <c r="G10" s="166"/>
      <c r="H10" s="167"/>
      <c r="I10" s="168"/>
      <c r="J10" s="441"/>
      <c r="K10" s="442"/>
    </row>
    <row r="11" spans="1:13">
      <c r="A11" s="250"/>
      <c r="B11" s="105" t="s">
        <v>339</v>
      </c>
      <c r="C11" s="105"/>
      <c r="D11" s="100"/>
      <c r="E11" s="78"/>
      <c r="F11" s="166">
        <f>D11*E11</f>
        <v>0</v>
      </c>
      <c r="G11" s="166"/>
      <c r="H11" s="167"/>
      <c r="I11" s="168"/>
      <c r="J11" s="441"/>
      <c r="K11" s="442"/>
    </row>
    <row r="12" spans="1:13">
      <c r="A12" s="250"/>
      <c r="B12" s="105"/>
      <c r="C12" s="105"/>
      <c r="D12" s="100"/>
      <c r="E12" s="78"/>
      <c r="F12" s="166">
        <f>D12*E12</f>
        <v>0</v>
      </c>
      <c r="G12" s="166"/>
      <c r="H12" s="167"/>
      <c r="I12" s="168"/>
      <c r="J12" s="441"/>
      <c r="K12" s="442"/>
    </row>
    <row r="13" spans="1:13" s="69" customFormat="1" ht="13.5" thickBot="1">
      <c r="A13" s="251"/>
      <c r="B13" s="272" t="s">
        <v>289</v>
      </c>
      <c r="C13" s="174"/>
      <c r="D13" s="107"/>
      <c r="E13" s="102"/>
      <c r="F13" s="169">
        <f>SUM(F8:F12)</f>
        <v>0</v>
      </c>
      <c r="G13" s="236"/>
      <c r="H13" s="236"/>
      <c r="I13" s="102"/>
      <c r="J13" s="453"/>
      <c r="K13" s="454"/>
    </row>
    <row r="14" spans="1:13" ht="16.5" thickBot="1">
      <c r="C14" s="85"/>
      <c r="D14" s="86"/>
      <c r="E14" s="86"/>
      <c r="F14" s="86"/>
      <c r="G14" s="86"/>
      <c r="H14" s="87"/>
      <c r="I14" s="87"/>
      <c r="J14" s="87"/>
    </row>
    <row r="15" spans="1:13" s="5" customFormat="1" ht="25.5" customHeight="1" thickBot="1">
      <c r="A15" s="474" t="s">
        <v>290</v>
      </c>
      <c r="B15" s="474"/>
      <c r="C15" s="472" t="s">
        <v>51</v>
      </c>
      <c r="D15" s="473"/>
      <c r="E15" s="473"/>
      <c r="F15" s="473"/>
      <c r="G15" s="473"/>
      <c r="H15" s="469" t="s">
        <v>433</v>
      </c>
      <c r="I15" s="470"/>
      <c r="J15" s="471" t="s">
        <v>350</v>
      </c>
      <c r="K15" s="152"/>
    </row>
    <row r="16" spans="1:13" s="7" customFormat="1" ht="48.75" customHeight="1">
      <c r="A16" s="145"/>
      <c r="B16" s="144" t="s">
        <v>50</v>
      </c>
      <c r="C16" s="144" t="s">
        <v>53</v>
      </c>
      <c r="D16" s="144" t="s">
        <v>54</v>
      </c>
      <c r="E16" s="144" t="s">
        <v>55</v>
      </c>
      <c r="F16" s="146" t="s">
        <v>56</v>
      </c>
      <c r="G16" s="157" t="s">
        <v>78</v>
      </c>
      <c r="H16" s="158" t="s">
        <v>79</v>
      </c>
      <c r="I16" s="144" t="s">
        <v>80</v>
      </c>
      <c r="J16" s="153" t="s">
        <v>350</v>
      </c>
      <c r="K16" s="159" t="s">
        <v>434</v>
      </c>
      <c r="L16" s="231"/>
      <c r="M16" s="232"/>
    </row>
    <row r="17" spans="1:11" s="7" customFormat="1" ht="30" customHeight="1">
      <c r="A17" s="11" t="s">
        <v>15</v>
      </c>
      <c r="B17" s="32" t="s">
        <v>59</v>
      </c>
      <c r="C17" s="33"/>
      <c r="D17" s="33"/>
      <c r="E17" s="33"/>
      <c r="F17" s="33"/>
      <c r="G17" s="33"/>
      <c r="H17" s="219"/>
      <c r="I17" s="33"/>
      <c r="J17" s="220"/>
      <c r="K17" s="34"/>
    </row>
    <row r="18" spans="1:11" s="7" customFormat="1" ht="30" customHeight="1">
      <c r="A18" s="58" t="s">
        <v>17</v>
      </c>
      <c r="B18" s="54" t="s">
        <v>83</v>
      </c>
      <c r="C18" s="54"/>
      <c r="D18" s="54"/>
      <c r="E18" s="54"/>
      <c r="F18" s="54"/>
      <c r="G18" s="27"/>
      <c r="H18" s="196"/>
      <c r="I18" s="54"/>
      <c r="J18" s="197"/>
      <c r="K18" s="237"/>
    </row>
    <row r="19" spans="1:11" s="7" customFormat="1" ht="51">
      <c r="A19" s="49" t="s">
        <v>18</v>
      </c>
      <c r="B19" s="47" t="s">
        <v>120</v>
      </c>
      <c r="C19" s="13"/>
      <c r="D19" s="14" t="s">
        <v>60</v>
      </c>
      <c r="E19" s="13"/>
      <c r="F19" s="14"/>
      <c r="G19" s="26"/>
      <c r="H19" s="117"/>
      <c r="I19" s="14"/>
      <c r="J19" s="198"/>
      <c r="K19" s="238"/>
    </row>
    <row r="20" spans="1:11" s="7" customFormat="1" ht="15">
      <c r="A20" s="58" t="s">
        <v>20</v>
      </c>
      <c r="B20" s="54" t="s">
        <v>62</v>
      </c>
      <c r="C20" s="59"/>
      <c r="D20" s="59"/>
      <c r="E20" s="59"/>
      <c r="F20" s="59"/>
      <c r="G20" s="189"/>
      <c r="H20" s="199"/>
      <c r="I20" s="59"/>
      <c r="J20" s="200"/>
      <c r="K20" s="239"/>
    </row>
    <row r="21" spans="1:11" s="7" customFormat="1" ht="40.5" customHeight="1">
      <c r="A21" s="49" t="s">
        <v>21</v>
      </c>
      <c r="B21" s="47" t="s">
        <v>119</v>
      </c>
      <c r="C21" s="13"/>
      <c r="D21" s="14" t="s">
        <v>60</v>
      </c>
      <c r="E21" s="14"/>
      <c r="F21" s="13"/>
      <c r="G21" s="190"/>
      <c r="H21" s="117"/>
      <c r="I21" s="14"/>
      <c r="J21" s="198"/>
      <c r="K21" s="238"/>
    </row>
    <row r="22" spans="1:11" s="7" customFormat="1" ht="20.100000000000001" customHeight="1">
      <c r="A22" s="31" t="s">
        <v>257</v>
      </c>
      <c r="B22" s="27" t="s">
        <v>41</v>
      </c>
      <c r="C22" s="28"/>
      <c r="D22" s="29"/>
      <c r="E22" s="29"/>
      <c r="F22" s="29"/>
      <c r="G22" s="29"/>
      <c r="H22" s="221"/>
      <c r="I22" s="29"/>
      <c r="J22" s="247"/>
      <c r="K22" s="30"/>
    </row>
    <row r="23" spans="1:11" s="7" customFormat="1">
      <c r="A23" s="15" t="s">
        <v>258</v>
      </c>
      <c r="B23" s="48" t="s">
        <v>157</v>
      </c>
      <c r="C23" s="13"/>
      <c r="D23" s="14" t="s">
        <v>60</v>
      </c>
      <c r="E23" s="20"/>
      <c r="F23" s="20"/>
      <c r="G23" s="218"/>
      <c r="H23" s="117"/>
      <c r="I23" s="14"/>
      <c r="J23" s="119"/>
      <c r="K23" s="37"/>
    </row>
    <row r="24" spans="1:11" s="7" customFormat="1" ht="25.5">
      <c r="A24" s="15" t="s">
        <v>259</v>
      </c>
      <c r="B24" s="35" t="s">
        <v>155</v>
      </c>
      <c r="C24" s="13"/>
      <c r="D24" s="14" t="s">
        <v>60</v>
      </c>
      <c r="E24" s="14" t="s">
        <v>60</v>
      </c>
      <c r="F24" s="273"/>
      <c r="G24" s="275"/>
      <c r="H24" s="274"/>
      <c r="I24" s="26"/>
      <c r="J24" s="119"/>
      <c r="K24" s="37"/>
    </row>
    <row r="25" spans="1:11" s="7" customFormat="1" ht="20.100000000000001" customHeight="1">
      <c r="A25" s="31" t="s">
        <v>260</v>
      </c>
      <c r="B25" s="27" t="s">
        <v>43</v>
      </c>
      <c r="C25" s="28"/>
      <c r="D25" s="29"/>
      <c r="E25" s="29"/>
      <c r="F25" s="29"/>
      <c r="G25" s="29"/>
      <c r="H25" s="221"/>
      <c r="I25" s="29"/>
      <c r="J25" s="247"/>
      <c r="K25" s="30"/>
    </row>
    <row r="26" spans="1:11" s="7" customFormat="1" ht="25.5">
      <c r="A26" s="15" t="s">
        <v>261</v>
      </c>
      <c r="B26" s="36" t="s">
        <v>156</v>
      </c>
      <c r="C26" s="13"/>
      <c r="D26" s="14" t="s">
        <v>60</v>
      </c>
      <c r="E26" s="14" t="s">
        <v>60</v>
      </c>
      <c r="F26" s="13"/>
      <c r="G26" s="190"/>
      <c r="H26" s="117"/>
      <c r="I26" s="14"/>
      <c r="J26" s="119"/>
      <c r="K26" s="37"/>
    </row>
    <row r="27" spans="1:11" s="7" customFormat="1" ht="24.75" customHeight="1">
      <c r="A27" s="54" t="s">
        <v>412</v>
      </c>
      <c r="B27" s="54" t="s">
        <v>74</v>
      </c>
      <c r="C27" s="55"/>
      <c r="D27" s="56"/>
      <c r="E27" s="56"/>
      <c r="F27" s="56"/>
      <c r="G27" s="191"/>
      <c r="H27" s="201"/>
      <c r="I27" s="56"/>
      <c r="J27" s="204"/>
      <c r="K27" s="30"/>
    </row>
    <row r="28" spans="1:11" s="7" customFormat="1" ht="25.5">
      <c r="A28" s="111" t="s">
        <v>413</v>
      </c>
      <c r="B28" s="18" t="s">
        <v>76</v>
      </c>
      <c r="C28" s="14" t="s">
        <v>60</v>
      </c>
      <c r="D28" s="13"/>
      <c r="E28" s="13"/>
      <c r="F28" s="13"/>
      <c r="G28" s="190"/>
      <c r="H28" s="117"/>
      <c r="I28" s="14"/>
      <c r="J28" s="118"/>
      <c r="K28" s="120"/>
    </row>
    <row r="29" spans="1:11" s="7" customFormat="1" ht="38.25">
      <c r="A29" s="111" t="s">
        <v>414</v>
      </c>
      <c r="B29" s="48" t="s">
        <v>115</v>
      </c>
      <c r="C29" s="13"/>
      <c r="D29" s="14" t="s">
        <v>60</v>
      </c>
      <c r="E29" s="13"/>
      <c r="F29" s="14"/>
      <c r="G29" s="26"/>
      <c r="H29" s="117"/>
      <c r="I29" s="14"/>
      <c r="J29" s="118"/>
      <c r="K29" s="120"/>
    </row>
    <row r="30" spans="1:11" s="7" customFormat="1" ht="38.25">
      <c r="A30" s="111" t="s">
        <v>415</v>
      </c>
      <c r="B30" s="48" t="s">
        <v>116</v>
      </c>
      <c r="C30" s="13"/>
      <c r="D30" s="14" t="s">
        <v>60</v>
      </c>
      <c r="E30" s="13"/>
      <c r="F30" s="14"/>
      <c r="G30" s="26"/>
      <c r="H30" s="117"/>
      <c r="I30" s="14"/>
      <c r="J30" s="118"/>
      <c r="K30" s="120"/>
    </row>
    <row r="31" spans="1:11" s="7" customFormat="1" ht="38.25">
      <c r="A31" s="111" t="s">
        <v>416</v>
      </c>
      <c r="B31" s="48" t="s">
        <v>117</v>
      </c>
      <c r="C31" s="13"/>
      <c r="D31" s="14" t="s">
        <v>60</v>
      </c>
      <c r="E31" s="13"/>
      <c r="F31" s="14"/>
      <c r="G31" s="26"/>
      <c r="H31" s="117"/>
      <c r="I31" s="14"/>
      <c r="J31" s="119"/>
      <c r="K31" s="37"/>
    </row>
    <row r="32" spans="1:11" s="7" customFormat="1" ht="39" thickBot="1">
      <c r="A32" s="111" t="s">
        <v>417</v>
      </c>
      <c r="B32" s="47" t="s">
        <v>118</v>
      </c>
      <c r="C32" s="13"/>
      <c r="D32" s="14" t="s">
        <v>60</v>
      </c>
      <c r="E32" s="13"/>
      <c r="F32" s="14"/>
      <c r="G32" s="26"/>
      <c r="H32" s="205"/>
      <c r="I32" s="154"/>
      <c r="J32" s="206"/>
      <c r="K32" s="120"/>
    </row>
    <row r="33" spans="2:11" ht="18.75" customHeight="1">
      <c r="B33" s="459" t="s">
        <v>435</v>
      </c>
      <c r="C33" s="460"/>
      <c r="D33" s="460"/>
      <c r="E33" s="460"/>
      <c r="F33" s="461"/>
      <c r="G33" s="14">
        <f>SUM(G19:G32)</f>
        <v>0</v>
      </c>
      <c r="H33" s="462" t="s">
        <v>436</v>
      </c>
      <c r="I33" s="463"/>
      <c r="J33" s="464"/>
      <c r="K33" s="14">
        <f>SUM(K19:K32)</f>
        <v>0</v>
      </c>
    </row>
    <row r="34" spans="2:11" ht="20.25" customHeight="1">
      <c r="B34" s="459" t="s">
        <v>437</v>
      </c>
      <c r="C34" s="460"/>
      <c r="D34" s="460"/>
      <c r="E34" s="460"/>
      <c r="F34" s="461"/>
      <c r="G34" s="14">
        <f ca="1">'Rygg generella krav'!G13</f>
        <v>0</v>
      </c>
      <c r="H34" s="459" t="s">
        <v>438</v>
      </c>
      <c r="I34" s="460"/>
      <c r="J34" s="461"/>
      <c r="K34" s="14">
        <f ca="1">'Rygg generella krav'!K13</f>
        <v>0</v>
      </c>
    </row>
    <row r="35" spans="2:11" ht="21" customHeight="1" thickBot="1">
      <c r="B35" s="459" t="s">
        <v>439</v>
      </c>
      <c r="C35" s="460"/>
      <c r="D35" s="460"/>
      <c r="E35" s="460"/>
      <c r="F35" s="461"/>
      <c r="G35" s="156">
        <f>SUM(G33:G34)</f>
        <v>0</v>
      </c>
      <c r="H35" s="459" t="s">
        <v>440</v>
      </c>
      <c r="I35" s="460"/>
      <c r="J35" s="461"/>
      <c r="K35" s="154">
        <f>SUM(K33:K34)</f>
        <v>0</v>
      </c>
    </row>
    <row r="36" spans="2:11" ht="68.25" customHeight="1" thickBot="1">
      <c r="B36" s="455"/>
      <c r="C36" s="455"/>
      <c r="D36" s="455"/>
      <c r="E36" s="455"/>
      <c r="F36" s="455"/>
      <c r="G36" s="422"/>
      <c r="H36" s="456" t="s">
        <v>441</v>
      </c>
      <c r="I36" s="457"/>
      <c r="J36" s="458"/>
      <c r="K36" s="155" t="e">
        <f>F13*(1+(($G$35-K35)/$G$35)*1.5)</f>
        <v>#DIV/0!</v>
      </c>
    </row>
  </sheetData>
  <mergeCells count="18">
    <mergeCell ref="B36:F36"/>
    <mergeCell ref="H36:J36"/>
    <mergeCell ref="B33:F33"/>
    <mergeCell ref="H33:J33"/>
    <mergeCell ref="B34:F34"/>
    <mergeCell ref="H34:J34"/>
    <mergeCell ref="B35:F35"/>
    <mergeCell ref="H35:J35"/>
    <mergeCell ref="C15:G15"/>
    <mergeCell ref="A15:B15"/>
    <mergeCell ref="H15:J15"/>
    <mergeCell ref="J7:K7"/>
    <mergeCell ref="J8:K8"/>
    <mergeCell ref="J9:K9"/>
    <mergeCell ref="J10:K10"/>
    <mergeCell ref="J11:K11"/>
    <mergeCell ref="J12:K12"/>
    <mergeCell ref="J13:K13"/>
  </mergeCells>
  <phoneticPr fontId="10" type="noConversion"/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37"/>
  <sheetViews>
    <sheetView topLeftCell="A8" zoomScale="75" zoomScaleNormal="100" workbookViewId="0">
      <selection activeCell="K37" sqref="K37"/>
    </sheetView>
  </sheetViews>
  <sheetFormatPr defaultColWidth="8.85546875" defaultRowHeight="12.75"/>
  <cols>
    <col min="2" max="2" width="57.42578125" customWidth="1"/>
    <col min="10" max="10" width="24.28515625" bestFit="1" customWidth="1"/>
    <col min="11" max="11" width="18.85546875" customWidth="1"/>
  </cols>
  <sheetData>
    <row r="1" spans="1:11" ht="15.75">
      <c r="A1" s="88" t="s">
        <v>340</v>
      </c>
    </row>
    <row r="2" spans="1:11" ht="15.75">
      <c r="A2" s="61"/>
    </row>
    <row r="3" spans="1:11">
      <c r="A3" s="62" t="s">
        <v>272</v>
      </c>
    </row>
    <row r="4" spans="1:11">
      <c r="A4" s="62"/>
    </row>
    <row r="5" spans="1:11">
      <c r="A5" s="63" t="s">
        <v>273</v>
      </c>
      <c r="C5" s="64" t="s">
        <v>274</v>
      </c>
      <c r="D5" s="64"/>
      <c r="E5" s="64"/>
    </row>
    <row r="6" spans="1:11" ht="13.5" thickBot="1">
      <c r="A6" s="65"/>
    </row>
    <row r="7" spans="1:11" ht="77.25" thickBot="1">
      <c r="A7" s="248" t="s">
        <v>275</v>
      </c>
      <c r="B7" s="66" t="s">
        <v>276</v>
      </c>
      <c r="C7" s="67" t="s">
        <v>51</v>
      </c>
      <c r="D7" s="68" t="s">
        <v>277</v>
      </c>
      <c r="E7" s="160" t="s">
        <v>443</v>
      </c>
      <c r="F7" s="160" t="s">
        <v>442</v>
      </c>
      <c r="G7" s="161" t="s">
        <v>278</v>
      </c>
      <c r="H7" s="160" t="s">
        <v>279</v>
      </c>
      <c r="I7" s="162" t="s">
        <v>281</v>
      </c>
      <c r="J7" s="479" t="s">
        <v>280</v>
      </c>
      <c r="K7" s="480"/>
    </row>
    <row r="8" spans="1:11">
      <c r="A8" s="249">
        <v>1</v>
      </c>
      <c r="B8" s="97" t="s">
        <v>341</v>
      </c>
      <c r="C8" s="103" t="s">
        <v>342</v>
      </c>
      <c r="D8" s="104">
        <v>1</v>
      </c>
      <c r="E8" s="381">
        <v>500</v>
      </c>
      <c r="F8" s="165">
        <f>D8*E8</f>
        <v>500</v>
      </c>
      <c r="G8" s="383"/>
      <c r="H8" s="383"/>
      <c r="I8" s="384"/>
      <c r="J8" s="489"/>
      <c r="K8" s="490"/>
    </row>
    <row r="9" spans="1:11">
      <c r="A9" s="245">
        <v>2</v>
      </c>
      <c r="B9" s="98" t="s">
        <v>343</v>
      </c>
      <c r="C9" s="103" t="s">
        <v>342</v>
      </c>
      <c r="D9" s="45">
        <v>1</v>
      </c>
      <c r="E9" s="380"/>
      <c r="F9" s="166">
        <f>D9*E9</f>
        <v>0</v>
      </c>
      <c r="G9" s="344"/>
      <c r="H9" s="344"/>
      <c r="I9" s="345"/>
      <c r="J9" s="467"/>
      <c r="K9" s="468"/>
    </row>
    <row r="10" spans="1:11">
      <c r="A10" s="245">
        <v>3</v>
      </c>
      <c r="B10" s="98" t="s">
        <v>344</v>
      </c>
      <c r="C10" s="103" t="s">
        <v>342</v>
      </c>
      <c r="D10" s="45">
        <v>1</v>
      </c>
      <c r="E10" s="380"/>
      <c r="F10" s="166">
        <f>D10*E10</f>
        <v>0</v>
      </c>
      <c r="G10" s="344"/>
      <c r="H10" s="344"/>
      <c r="I10" s="345"/>
      <c r="J10" s="467"/>
      <c r="K10" s="468"/>
    </row>
    <row r="11" spans="1:11">
      <c r="A11" s="245"/>
      <c r="B11" s="98"/>
      <c r="C11" s="110"/>
      <c r="D11" s="45"/>
      <c r="E11" s="78"/>
      <c r="F11" s="166">
        <f>D11*E11</f>
        <v>0</v>
      </c>
      <c r="G11" s="166"/>
      <c r="H11" s="167"/>
      <c r="I11" s="168"/>
      <c r="J11" s="441"/>
      <c r="K11" s="442"/>
    </row>
    <row r="12" spans="1:11">
      <c r="A12" s="257"/>
      <c r="B12" s="108"/>
      <c r="C12" s="109"/>
      <c r="D12" s="45"/>
      <c r="E12" s="78"/>
      <c r="F12" s="166">
        <f>D12*E12</f>
        <v>0</v>
      </c>
      <c r="G12" s="166"/>
      <c r="H12" s="167"/>
      <c r="I12" s="168"/>
      <c r="J12" s="441"/>
      <c r="K12" s="442"/>
    </row>
    <row r="13" spans="1:11" s="69" customFormat="1" ht="13.5" thickBot="1">
      <c r="A13" s="251"/>
      <c r="B13" s="184" t="s">
        <v>289</v>
      </c>
      <c r="C13" s="174"/>
      <c r="D13" s="107"/>
      <c r="E13" s="102"/>
      <c r="F13" s="169">
        <f>SUM(F8:F12)</f>
        <v>500</v>
      </c>
      <c r="G13" s="236"/>
      <c r="H13" s="236"/>
      <c r="I13" s="102"/>
      <c r="J13" s="453"/>
      <c r="K13" s="454"/>
    </row>
    <row r="14" spans="1:11" s="84" customFormat="1">
      <c r="A14" s="83"/>
    </row>
    <row r="15" spans="1:11" ht="16.5" thickBot="1">
      <c r="C15" s="85"/>
      <c r="D15" s="86"/>
      <c r="E15" s="86"/>
      <c r="F15" s="86"/>
      <c r="G15" s="86"/>
      <c r="H15" s="87"/>
      <c r="I15" s="87"/>
      <c r="J15" s="87"/>
    </row>
    <row r="16" spans="1:11" s="5" customFormat="1" ht="25.5" customHeight="1" thickBot="1">
      <c r="A16" s="474" t="s">
        <v>290</v>
      </c>
      <c r="B16" s="474"/>
      <c r="C16" s="472" t="s">
        <v>51</v>
      </c>
      <c r="D16" s="473"/>
      <c r="E16" s="473"/>
      <c r="F16" s="473"/>
      <c r="G16" s="473"/>
      <c r="H16" s="469" t="s">
        <v>433</v>
      </c>
      <c r="I16" s="470"/>
      <c r="J16" s="471" t="s">
        <v>350</v>
      </c>
      <c r="K16" s="152"/>
    </row>
    <row r="17" spans="1:13" s="7" customFormat="1" ht="48.75" customHeight="1">
      <c r="A17" s="145"/>
      <c r="B17" s="144" t="s">
        <v>50</v>
      </c>
      <c r="C17" s="144" t="s">
        <v>53</v>
      </c>
      <c r="D17" s="144" t="s">
        <v>54</v>
      </c>
      <c r="E17" s="144" t="s">
        <v>55</v>
      </c>
      <c r="F17" s="146" t="s">
        <v>56</v>
      </c>
      <c r="G17" s="157" t="s">
        <v>78</v>
      </c>
      <c r="H17" s="158" t="s">
        <v>79</v>
      </c>
      <c r="I17" s="144" t="s">
        <v>80</v>
      </c>
      <c r="J17" s="153" t="s">
        <v>350</v>
      </c>
      <c r="K17" s="159" t="s">
        <v>434</v>
      </c>
      <c r="L17" s="231"/>
      <c r="M17" s="232"/>
    </row>
    <row r="18" spans="1:13" s="7" customFormat="1" ht="30" customHeight="1">
      <c r="A18" s="11" t="s">
        <v>24</v>
      </c>
      <c r="B18" s="32" t="s">
        <v>58</v>
      </c>
      <c r="C18" s="33"/>
      <c r="D18" s="33"/>
      <c r="E18" s="33"/>
      <c r="F18" s="33"/>
      <c r="G18" s="33"/>
      <c r="H18" s="219"/>
      <c r="I18" s="33"/>
      <c r="J18" s="220"/>
      <c r="K18" s="34"/>
    </row>
    <row r="19" spans="1:13" s="7" customFormat="1" ht="30" customHeight="1">
      <c r="A19" s="58" t="s">
        <v>25</v>
      </c>
      <c r="B19" s="54" t="s">
        <v>83</v>
      </c>
      <c r="C19" s="54"/>
      <c r="D19" s="54"/>
      <c r="E19" s="54"/>
      <c r="F19" s="54"/>
      <c r="G19" s="27"/>
      <c r="H19" s="196"/>
      <c r="I19" s="54"/>
      <c r="J19" s="197"/>
      <c r="K19" s="237"/>
    </row>
    <row r="20" spans="1:13" s="7" customFormat="1" ht="51">
      <c r="A20" s="49" t="s">
        <v>26</v>
      </c>
      <c r="B20" s="47" t="s">
        <v>120</v>
      </c>
      <c r="C20" s="13"/>
      <c r="D20" s="14" t="s">
        <v>60</v>
      </c>
      <c r="E20" s="13"/>
      <c r="F20" s="14"/>
      <c r="G20" s="26"/>
      <c r="H20" s="117"/>
      <c r="I20" s="14"/>
      <c r="J20" s="198"/>
      <c r="K20" s="238"/>
    </row>
    <row r="21" spans="1:13" s="7" customFormat="1" ht="15">
      <c r="A21" s="58" t="s">
        <v>102</v>
      </c>
      <c r="B21" s="54" t="s">
        <v>62</v>
      </c>
      <c r="C21" s="59"/>
      <c r="D21" s="59"/>
      <c r="E21" s="59"/>
      <c r="F21" s="59"/>
      <c r="G21" s="189"/>
      <c r="H21" s="199"/>
      <c r="I21" s="59"/>
      <c r="J21" s="200"/>
      <c r="K21" s="239"/>
    </row>
    <row r="22" spans="1:13" s="7" customFormat="1" ht="40.5" customHeight="1">
      <c r="A22" s="49" t="s">
        <v>103</v>
      </c>
      <c r="B22" s="47" t="s">
        <v>119</v>
      </c>
      <c r="C22" s="13"/>
      <c r="D22" s="14" t="s">
        <v>60</v>
      </c>
      <c r="E22" s="14"/>
      <c r="F22" s="13"/>
      <c r="G22" s="190"/>
      <c r="H22" s="117"/>
      <c r="I22" s="14"/>
      <c r="J22" s="198"/>
      <c r="K22" s="238"/>
    </row>
    <row r="23" spans="1:13" s="7" customFormat="1" ht="20.100000000000001" customHeight="1">
      <c r="A23" s="31" t="s">
        <v>262</v>
      </c>
      <c r="B23" s="27" t="s">
        <v>41</v>
      </c>
      <c r="C23" s="28"/>
      <c r="D23" s="29"/>
      <c r="E23" s="29"/>
      <c r="F23" s="29"/>
      <c r="G23" s="29"/>
      <c r="H23" s="221"/>
      <c r="I23" s="29"/>
      <c r="J23" s="247"/>
      <c r="K23" s="30"/>
    </row>
    <row r="24" spans="1:13" s="7" customFormat="1" ht="25.5">
      <c r="A24" s="15" t="s">
        <v>263</v>
      </c>
      <c r="B24" s="48" t="s">
        <v>159</v>
      </c>
      <c r="C24" s="13"/>
      <c r="D24" s="14" t="s">
        <v>60</v>
      </c>
      <c r="E24" s="20"/>
      <c r="F24" s="20"/>
      <c r="G24" s="218"/>
      <c r="H24" s="117"/>
      <c r="I24" s="14"/>
      <c r="J24" s="119"/>
      <c r="K24" s="37"/>
    </row>
    <row r="25" spans="1:13" s="7" customFormat="1" ht="25.5">
      <c r="A25" s="15" t="s">
        <v>264</v>
      </c>
      <c r="B25" s="35" t="s">
        <v>158</v>
      </c>
      <c r="C25" s="13"/>
      <c r="D25" s="14" t="s">
        <v>60</v>
      </c>
      <c r="E25" s="13"/>
      <c r="F25" s="273"/>
      <c r="G25" s="275"/>
      <c r="H25" s="274"/>
      <c r="I25" s="26"/>
      <c r="J25" s="119"/>
      <c r="K25" s="37"/>
    </row>
    <row r="26" spans="1:13" s="7" customFormat="1" ht="20.100000000000001" customHeight="1">
      <c r="A26" s="31" t="s">
        <v>265</v>
      </c>
      <c r="B26" s="27" t="s">
        <v>43</v>
      </c>
      <c r="C26" s="28"/>
      <c r="D26" s="29"/>
      <c r="E26" s="29"/>
      <c r="F26" s="29"/>
      <c r="G26" s="29"/>
      <c r="H26" s="221"/>
      <c r="I26" s="29"/>
      <c r="J26" s="247"/>
      <c r="K26" s="30"/>
    </row>
    <row r="27" spans="1:13" s="7" customFormat="1" ht="25.5">
      <c r="A27" s="15" t="s">
        <v>266</v>
      </c>
      <c r="B27" s="36" t="s">
        <v>156</v>
      </c>
      <c r="C27" s="13"/>
      <c r="D27" s="14" t="s">
        <v>60</v>
      </c>
      <c r="E27" s="13"/>
      <c r="F27" s="13"/>
      <c r="G27" s="190"/>
      <c r="H27" s="117"/>
      <c r="I27" s="14"/>
      <c r="J27" s="119"/>
      <c r="K27" s="37"/>
    </row>
    <row r="28" spans="1:13" s="7" customFormat="1" ht="24.75" customHeight="1">
      <c r="A28" s="54" t="s">
        <v>418</v>
      </c>
      <c r="B28" s="54" t="s">
        <v>74</v>
      </c>
      <c r="C28" s="55"/>
      <c r="D28" s="56"/>
      <c r="E28" s="56"/>
      <c r="F28" s="56"/>
      <c r="G28" s="191"/>
      <c r="H28" s="201"/>
      <c r="I28" s="56"/>
      <c r="J28" s="204"/>
      <c r="K28" s="30"/>
    </row>
    <row r="29" spans="1:13" s="7" customFormat="1" ht="25.5">
      <c r="A29" s="111" t="s">
        <v>419</v>
      </c>
      <c r="B29" s="18" t="s">
        <v>76</v>
      </c>
      <c r="C29" s="14" t="s">
        <v>60</v>
      </c>
      <c r="D29" s="13"/>
      <c r="E29" s="13"/>
      <c r="F29" s="13"/>
      <c r="G29" s="190"/>
      <c r="H29" s="117"/>
      <c r="I29" s="14"/>
      <c r="J29" s="118"/>
      <c r="K29" s="120"/>
    </row>
    <row r="30" spans="1:13" s="7" customFormat="1" ht="38.25">
      <c r="A30" s="111" t="s">
        <v>420</v>
      </c>
      <c r="B30" s="48" t="s">
        <v>115</v>
      </c>
      <c r="C30" s="13"/>
      <c r="D30" s="14" t="s">
        <v>60</v>
      </c>
      <c r="E30" s="13"/>
      <c r="F30" s="14"/>
      <c r="G30" s="26"/>
      <c r="H30" s="117"/>
      <c r="I30" s="14"/>
      <c r="J30" s="118"/>
      <c r="K30" s="120"/>
    </row>
    <row r="31" spans="1:13" s="7" customFormat="1" ht="38.25">
      <c r="A31" s="111" t="s">
        <v>421</v>
      </c>
      <c r="B31" s="48" t="s">
        <v>116</v>
      </c>
      <c r="C31" s="13"/>
      <c r="D31" s="14" t="s">
        <v>60</v>
      </c>
      <c r="E31" s="13"/>
      <c r="F31" s="14"/>
      <c r="G31" s="26"/>
      <c r="H31" s="117"/>
      <c r="I31" s="14"/>
      <c r="J31" s="118"/>
      <c r="K31" s="120"/>
    </row>
    <row r="32" spans="1:13" s="7" customFormat="1" ht="38.25">
      <c r="A32" s="111" t="s">
        <v>422</v>
      </c>
      <c r="B32" s="48" t="s">
        <v>117</v>
      </c>
      <c r="C32" s="13"/>
      <c r="D32" s="14" t="s">
        <v>60</v>
      </c>
      <c r="E32" s="13"/>
      <c r="F32" s="14"/>
      <c r="G32" s="26"/>
      <c r="H32" s="117"/>
      <c r="I32" s="14"/>
      <c r="J32" s="119"/>
      <c r="K32" s="37"/>
    </row>
    <row r="33" spans="1:11" s="7" customFormat="1" ht="39" thickBot="1">
      <c r="A33" s="111" t="s">
        <v>423</v>
      </c>
      <c r="B33" s="47" t="s">
        <v>118</v>
      </c>
      <c r="C33" s="13"/>
      <c r="D33" s="14" t="s">
        <v>60</v>
      </c>
      <c r="E33" s="13"/>
      <c r="F33" s="14"/>
      <c r="G33" s="26"/>
      <c r="H33" s="205"/>
      <c r="I33" s="154"/>
      <c r="J33" s="206"/>
      <c r="K33" s="120"/>
    </row>
    <row r="34" spans="1:11" ht="18.75" customHeight="1">
      <c r="B34" s="459" t="s">
        <v>435</v>
      </c>
      <c r="C34" s="460"/>
      <c r="D34" s="460"/>
      <c r="E34" s="460"/>
      <c r="F34" s="461"/>
      <c r="G34" s="14">
        <f>SUM(G20:G33)</f>
        <v>0</v>
      </c>
      <c r="H34" s="462" t="s">
        <v>436</v>
      </c>
      <c r="I34" s="463"/>
      <c r="J34" s="464"/>
      <c r="K34" s="14">
        <f>SUM(K20:K33)</f>
        <v>0</v>
      </c>
    </row>
    <row r="35" spans="1:11" ht="20.25" customHeight="1">
      <c r="B35" s="459" t="s">
        <v>437</v>
      </c>
      <c r="C35" s="460"/>
      <c r="D35" s="460"/>
      <c r="E35" s="460"/>
      <c r="F35" s="461"/>
      <c r="G35" s="14">
        <f ca="1">'Rygg generella krav'!G13</f>
        <v>0</v>
      </c>
      <c r="H35" s="459" t="s">
        <v>438</v>
      </c>
      <c r="I35" s="460"/>
      <c r="J35" s="461"/>
      <c r="K35" s="14">
        <f ca="1">'Rygg generella krav'!K13</f>
        <v>0</v>
      </c>
    </row>
    <row r="36" spans="1:11" ht="21" customHeight="1" thickBot="1">
      <c r="B36" s="459" t="s">
        <v>439</v>
      </c>
      <c r="C36" s="460"/>
      <c r="D36" s="460"/>
      <c r="E36" s="460"/>
      <c r="F36" s="461"/>
      <c r="G36" s="156">
        <f>SUM(G34:G35)</f>
        <v>0</v>
      </c>
      <c r="H36" s="459" t="s">
        <v>440</v>
      </c>
      <c r="I36" s="460"/>
      <c r="J36" s="461"/>
      <c r="K36" s="154">
        <f>SUM(K34:K35)</f>
        <v>0</v>
      </c>
    </row>
    <row r="37" spans="1:11" ht="68.25" customHeight="1" thickBot="1">
      <c r="B37" s="455"/>
      <c r="C37" s="455"/>
      <c r="D37" s="455"/>
      <c r="E37" s="455"/>
      <c r="F37" s="455"/>
      <c r="G37" s="422"/>
      <c r="H37" s="456" t="s">
        <v>441</v>
      </c>
      <c r="I37" s="457"/>
      <c r="J37" s="458"/>
      <c r="K37" s="155" t="e">
        <f>F13*(1+(($G$36-K36)/$G$36)*1.5)</f>
        <v>#DIV/0!</v>
      </c>
    </row>
  </sheetData>
  <mergeCells count="18">
    <mergeCell ref="B37:F37"/>
    <mergeCell ref="H37:J37"/>
    <mergeCell ref="B34:F34"/>
    <mergeCell ref="H34:J34"/>
    <mergeCell ref="B35:F35"/>
    <mergeCell ref="H35:J35"/>
    <mergeCell ref="B36:F36"/>
    <mergeCell ref="H36:J36"/>
    <mergeCell ref="C16:G16"/>
    <mergeCell ref="A16:B16"/>
    <mergeCell ref="H16:J16"/>
    <mergeCell ref="J7:K7"/>
    <mergeCell ref="J8:K8"/>
    <mergeCell ref="J9:K9"/>
    <mergeCell ref="J10:K10"/>
    <mergeCell ref="J11:K11"/>
    <mergeCell ref="J12:K12"/>
    <mergeCell ref="J13:K13"/>
  </mergeCells>
  <phoneticPr fontId="10" type="noConversion"/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38"/>
  <sheetViews>
    <sheetView zoomScaleNormal="100" workbookViewId="0">
      <selection activeCell="E8" sqref="E8"/>
    </sheetView>
  </sheetViews>
  <sheetFormatPr defaultColWidth="8.85546875" defaultRowHeight="12.75"/>
  <cols>
    <col min="2" max="2" width="42.42578125" bestFit="1" customWidth="1"/>
    <col min="10" max="10" width="24.28515625" bestFit="1" customWidth="1"/>
    <col min="11" max="11" width="23.85546875" customWidth="1"/>
  </cols>
  <sheetData>
    <row r="1" spans="1:13" ht="15.75">
      <c r="A1" s="88" t="s">
        <v>345</v>
      </c>
    </row>
    <row r="2" spans="1:13" ht="15.75">
      <c r="A2" s="61"/>
    </row>
    <row r="3" spans="1:13">
      <c r="A3" s="62" t="s">
        <v>272</v>
      </c>
    </row>
    <row r="4" spans="1:13">
      <c r="A4" s="62"/>
    </row>
    <row r="5" spans="1:13">
      <c r="A5" s="63" t="s">
        <v>273</v>
      </c>
      <c r="C5" s="64" t="s">
        <v>274</v>
      </c>
      <c r="D5" s="64"/>
      <c r="E5" s="64"/>
    </row>
    <row r="6" spans="1:13" ht="13.5" thickBot="1">
      <c r="A6" s="65"/>
    </row>
    <row r="7" spans="1:13" ht="76.5">
      <c r="A7" s="243" t="s">
        <v>275</v>
      </c>
      <c r="B7" s="214" t="s">
        <v>276</v>
      </c>
      <c r="C7" s="215" t="s">
        <v>51</v>
      </c>
      <c r="D7" s="216" t="s">
        <v>277</v>
      </c>
      <c r="E7" s="208" t="s">
        <v>443</v>
      </c>
      <c r="F7" s="208" t="s">
        <v>442</v>
      </c>
      <c r="G7" s="207" t="s">
        <v>278</v>
      </c>
      <c r="H7" s="208" t="s">
        <v>279</v>
      </c>
      <c r="I7" s="209" t="s">
        <v>281</v>
      </c>
      <c r="J7" s="485" t="s">
        <v>280</v>
      </c>
      <c r="K7" s="486"/>
    </row>
    <row r="8" spans="1:13">
      <c r="A8" s="257">
        <v>1</v>
      </c>
      <c r="B8" s="98" t="s">
        <v>346</v>
      </c>
      <c r="C8" s="45"/>
      <c r="D8" s="45">
        <v>1</v>
      </c>
      <c r="E8" s="380"/>
      <c r="F8" s="166">
        <f>D8*E8</f>
        <v>0</v>
      </c>
      <c r="G8" s="344"/>
      <c r="H8" s="344"/>
      <c r="I8" s="345"/>
      <c r="J8" s="467"/>
      <c r="K8" s="468"/>
    </row>
    <row r="9" spans="1:13">
      <c r="A9" s="257">
        <v>2</v>
      </c>
      <c r="B9" s="98" t="s">
        <v>347</v>
      </c>
      <c r="C9" s="45"/>
      <c r="D9" s="45">
        <v>1</v>
      </c>
      <c r="E9" s="380"/>
      <c r="F9" s="166">
        <f>D9*E9</f>
        <v>0</v>
      </c>
      <c r="G9" s="344"/>
      <c r="H9" s="344"/>
      <c r="I9" s="345"/>
      <c r="J9" s="467"/>
      <c r="K9" s="468"/>
    </row>
    <row r="10" spans="1:13">
      <c r="A10" s="257">
        <v>3</v>
      </c>
      <c r="B10" s="98" t="s">
        <v>348</v>
      </c>
      <c r="C10" s="45"/>
      <c r="D10" s="45">
        <v>4</v>
      </c>
      <c r="E10" s="380"/>
      <c r="F10" s="166">
        <f>D10*E10</f>
        <v>0</v>
      </c>
      <c r="G10" s="344"/>
      <c r="H10" s="344"/>
      <c r="I10" s="345"/>
      <c r="J10" s="467"/>
      <c r="K10" s="468"/>
    </row>
    <row r="11" spans="1:13">
      <c r="A11" s="257"/>
      <c r="B11" s="108"/>
      <c r="C11" s="45"/>
      <c r="D11" s="45"/>
      <c r="E11" s="78"/>
      <c r="F11" s="166">
        <f>D11*E11</f>
        <v>0</v>
      </c>
      <c r="G11" s="166"/>
      <c r="H11" s="167"/>
      <c r="I11" s="168"/>
      <c r="J11" s="441"/>
      <c r="K11" s="442"/>
    </row>
    <row r="12" spans="1:13" s="69" customFormat="1">
      <c r="A12" s="245"/>
      <c r="B12" s="181"/>
      <c r="C12" s="77"/>
      <c r="D12" s="45"/>
      <c r="E12" s="78"/>
      <c r="F12" s="166">
        <f>D12*E12</f>
        <v>0</v>
      </c>
      <c r="G12" s="166"/>
      <c r="H12" s="167"/>
      <c r="I12" s="168"/>
      <c r="J12" s="441"/>
      <c r="K12" s="442"/>
    </row>
    <row r="13" spans="1:13" s="82" customFormat="1" ht="13.5" thickBot="1">
      <c r="A13" s="251"/>
      <c r="B13" s="184" t="s">
        <v>289</v>
      </c>
      <c r="C13" s="174"/>
      <c r="D13" s="107"/>
      <c r="E13" s="102"/>
      <c r="F13" s="169">
        <f>SUM(F8:F12)</f>
        <v>0</v>
      </c>
      <c r="G13" s="236"/>
      <c r="H13" s="236"/>
      <c r="I13" s="102"/>
      <c r="J13" s="453"/>
      <c r="K13" s="454"/>
    </row>
    <row r="14" spans="1:13" ht="16.5" thickBot="1">
      <c r="C14" s="85"/>
      <c r="D14" s="86"/>
      <c r="E14" s="86"/>
      <c r="F14" s="86"/>
      <c r="G14" s="86"/>
      <c r="H14" s="87"/>
      <c r="I14" s="87"/>
      <c r="J14" s="87"/>
    </row>
    <row r="15" spans="1:13" s="5" customFormat="1" ht="25.5" customHeight="1" thickBot="1">
      <c r="A15" s="474" t="s">
        <v>290</v>
      </c>
      <c r="B15" s="474"/>
      <c r="C15" s="472" t="s">
        <v>51</v>
      </c>
      <c r="D15" s="473"/>
      <c r="E15" s="473"/>
      <c r="F15" s="473"/>
      <c r="G15" s="473"/>
      <c r="H15" s="469" t="s">
        <v>433</v>
      </c>
      <c r="I15" s="470"/>
      <c r="J15" s="471" t="s">
        <v>350</v>
      </c>
      <c r="K15" s="152"/>
    </row>
    <row r="16" spans="1:13" s="7" customFormat="1" ht="48.75" customHeight="1">
      <c r="A16" s="145"/>
      <c r="B16" s="144" t="s">
        <v>50</v>
      </c>
      <c r="C16" s="144" t="s">
        <v>53</v>
      </c>
      <c r="D16" s="144" t="s">
        <v>54</v>
      </c>
      <c r="E16" s="144" t="s">
        <v>55</v>
      </c>
      <c r="F16" s="146" t="s">
        <v>56</v>
      </c>
      <c r="G16" s="157" t="s">
        <v>78</v>
      </c>
      <c r="H16" s="158" t="s">
        <v>79</v>
      </c>
      <c r="I16" s="144" t="s">
        <v>80</v>
      </c>
      <c r="J16" s="153" t="s">
        <v>350</v>
      </c>
      <c r="K16" s="159" t="s">
        <v>434</v>
      </c>
      <c r="L16" s="231"/>
      <c r="M16" s="232"/>
    </row>
    <row r="17" spans="1:11" s="7" customFormat="1" ht="30" customHeight="1">
      <c r="A17" s="11" t="s">
        <v>30</v>
      </c>
      <c r="B17" s="32" t="s">
        <v>4</v>
      </c>
      <c r="C17" s="33"/>
      <c r="D17" s="33"/>
      <c r="E17" s="33"/>
      <c r="F17" s="33"/>
      <c r="G17" s="33"/>
      <c r="H17" s="219"/>
      <c r="I17" s="33"/>
      <c r="J17" s="220"/>
      <c r="K17" s="34"/>
    </row>
    <row r="18" spans="1:11" s="7" customFormat="1" ht="30" customHeight="1">
      <c r="A18" s="58" t="s">
        <v>2</v>
      </c>
      <c r="B18" s="54" t="s">
        <v>83</v>
      </c>
      <c r="C18" s="54"/>
      <c r="D18" s="54"/>
      <c r="E18" s="54"/>
      <c r="F18" s="54"/>
      <c r="G18" s="27"/>
      <c r="H18" s="196"/>
      <c r="I18" s="54"/>
      <c r="J18" s="197"/>
      <c r="K18" s="237"/>
    </row>
    <row r="19" spans="1:11" s="7" customFormat="1" ht="63.75">
      <c r="A19" s="49" t="s">
        <v>3</v>
      </c>
      <c r="B19" s="47" t="s">
        <v>120</v>
      </c>
      <c r="C19" s="13"/>
      <c r="D19" s="14" t="s">
        <v>60</v>
      </c>
      <c r="E19" s="13"/>
      <c r="F19" s="14"/>
      <c r="G19" s="26"/>
      <c r="H19" s="117"/>
      <c r="I19" s="14"/>
      <c r="J19" s="198"/>
      <c r="K19" s="238"/>
    </row>
    <row r="20" spans="1:11" s="7" customFormat="1" ht="15">
      <c r="A20" s="58" t="s">
        <v>104</v>
      </c>
      <c r="B20" s="54" t="s">
        <v>62</v>
      </c>
      <c r="C20" s="59"/>
      <c r="D20" s="59"/>
      <c r="E20" s="59"/>
      <c r="F20" s="59"/>
      <c r="G20" s="189"/>
      <c r="H20" s="199"/>
      <c r="I20" s="59"/>
      <c r="J20" s="200"/>
      <c r="K20" s="239"/>
    </row>
    <row r="21" spans="1:11" s="7" customFormat="1" ht="40.5" customHeight="1">
      <c r="A21" s="49" t="s">
        <v>105</v>
      </c>
      <c r="B21" s="47" t="s">
        <v>119</v>
      </c>
      <c r="C21" s="13"/>
      <c r="D21" s="14" t="s">
        <v>60</v>
      </c>
      <c r="E21" s="14"/>
      <c r="F21" s="13"/>
      <c r="G21" s="190"/>
      <c r="H21" s="117"/>
      <c r="I21" s="14"/>
      <c r="J21" s="198"/>
      <c r="K21" s="238"/>
    </row>
    <row r="22" spans="1:11" s="7" customFormat="1" ht="20.100000000000001" customHeight="1">
      <c r="A22" s="31" t="s">
        <v>106</v>
      </c>
      <c r="B22" s="27" t="s">
        <v>41</v>
      </c>
      <c r="C22" s="28"/>
      <c r="D22" s="29"/>
      <c r="E22" s="29"/>
      <c r="F22" s="29"/>
      <c r="G22" s="29"/>
      <c r="H22" s="221"/>
      <c r="I22" s="29"/>
      <c r="J22" s="247"/>
      <c r="K22" s="30"/>
    </row>
    <row r="23" spans="1:11" s="7" customFormat="1">
      <c r="A23" s="15" t="s">
        <v>107</v>
      </c>
      <c r="B23" s="18" t="s">
        <v>5</v>
      </c>
      <c r="C23" s="14" t="s">
        <v>60</v>
      </c>
      <c r="D23" s="20"/>
      <c r="E23" s="20"/>
      <c r="F23" s="20"/>
      <c r="G23" s="218"/>
      <c r="H23" s="117"/>
      <c r="I23" s="14"/>
      <c r="J23" s="119"/>
      <c r="K23" s="37"/>
    </row>
    <row r="24" spans="1:11" s="7" customFormat="1" ht="20.100000000000001" customHeight="1">
      <c r="A24" s="31" t="s">
        <v>267</v>
      </c>
      <c r="B24" s="27" t="s">
        <v>43</v>
      </c>
      <c r="C24" s="28"/>
      <c r="D24" s="29"/>
      <c r="E24" s="29"/>
      <c r="F24" s="29"/>
      <c r="G24" s="29"/>
      <c r="H24" s="221"/>
      <c r="I24" s="29"/>
      <c r="J24" s="247"/>
      <c r="K24" s="30"/>
    </row>
    <row r="25" spans="1:11" s="7" customFormat="1">
      <c r="A25" s="15" t="s">
        <v>268</v>
      </c>
      <c r="B25" s="18" t="s">
        <v>6</v>
      </c>
      <c r="C25" s="14" t="s">
        <v>60</v>
      </c>
      <c r="D25" s="20"/>
      <c r="E25" s="20"/>
      <c r="F25" s="20"/>
      <c r="G25" s="218"/>
      <c r="H25" s="117"/>
      <c r="I25" s="14"/>
      <c r="J25" s="119"/>
      <c r="K25" s="37"/>
    </row>
    <row r="26" spans="1:11" s="7" customFormat="1" ht="20.100000000000001" customHeight="1">
      <c r="A26" s="31" t="s">
        <v>269</v>
      </c>
      <c r="B26" s="27" t="s">
        <v>0</v>
      </c>
      <c r="C26" s="28"/>
      <c r="D26" s="29"/>
      <c r="E26" s="29"/>
      <c r="F26" s="29"/>
      <c r="G26" s="29"/>
      <c r="H26" s="221"/>
      <c r="I26" s="29"/>
      <c r="J26" s="247"/>
      <c r="K26" s="30"/>
    </row>
    <row r="27" spans="1:11" s="7" customFormat="1" ht="25.5">
      <c r="A27" s="15" t="s">
        <v>270</v>
      </c>
      <c r="B27" s="47" t="s">
        <v>160</v>
      </c>
      <c r="C27" s="13"/>
      <c r="D27" s="14" t="s">
        <v>60</v>
      </c>
      <c r="E27" s="13"/>
      <c r="F27" s="14"/>
      <c r="G27" s="26"/>
      <c r="H27" s="117"/>
      <c r="I27" s="14"/>
      <c r="J27" s="119"/>
      <c r="K27" s="37"/>
    </row>
    <row r="28" spans="1:11" ht="28.5">
      <c r="A28" s="15" t="s">
        <v>271</v>
      </c>
      <c r="B28" s="46" t="s">
        <v>1</v>
      </c>
      <c r="C28" s="14" t="s">
        <v>60</v>
      </c>
      <c r="D28" s="45"/>
      <c r="E28" s="45"/>
      <c r="F28" s="45"/>
      <c r="G28" s="263"/>
      <c r="H28" s="108"/>
      <c r="I28" s="45"/>
      <c r="J28" s="265"/>
      <c r="K28" s="109"/>
    </row>
    <row r="29" spans="1:11" s="7" customFormat="1" ht="24.75" customHeight="1">
      <c r="A29" s="54" t="s">
        <v>424</v>
      </c>
      <c r="B29" s="54" t="s">
        <v>74</v>
      </c>
      <c r="C29" s="55"/>
      <c r="D29" s="56"/>
      <c r="E29" s="56"/>
      <c r="F29" s="56"/>
      <c r="G29" s="191"/>
      <c r="H29" s="201"/>
      <c r="I29" s="56"/>
      <c r="J29" s="204"/>
      <c r="K29" s="30"/>
    </row>
    <row r="30" spans="1:11" s="7" customFormat="1" ht="25.5">
      <c r="A30" s="111" t="s">
        <v>425</v>
      </c>
      <c r="B30" s="18" t="s">
        <v>76</v>
      </c>
      <c r="C30" s="14" t="s">
        <v>60</v>
      </c>
      <c r="D30" s="13"/>
      <c r="E30" s="13"/>
      <c r="F30" s="13"/>
      <c r="G30" s="190"/>
      <c r="H30" s="117"/>
      <c r="I30" s="14"/>
      <c r="J30" s="118"/>
      <c r="K30" s="120"/>
    </row>
    <row r="31" spans="1:11" s="7" customFormat="1" ht="38.25">
      <c r="A31" s="111" t="s">
        <v>426</v>
      </c>
      <c r="B31" s="48" t="s">
        <v>115</v>
      </c>
      <c r="C31" s="13"/>
      <c r="D31" s="14" t="s">
        <v>60</v>
      </c>
      <c r="E31" s="13"/>
      <c r="F31" s="14"/>
      <c r="G31" s="26"/>
      <c r="H31" s="117"/>
      <c r="I31" s="14"/>
      <c r="J31" s="118"/>
      <c r="K31" s="120"/>
    </row>
    <row r="32" spans="1:11" s="7" customFormat="1" ht="51">
      <c r="A32" s="111" t="s">
        <v>427</v>
      </c>
      <c r="B32" s="48" t="s">
        <v>116</v>
      </c>
      <c r="C32" s="13"/>
      <c r="D32" s="14" t="s">
        <v>60</v>
      </c>
      <c r="E32" s="13"/>
      <c r="F32" s="14"/>
      <c r="G32" s="26"/>
      <c r="H32" s="117"/>
      <c r="I32" s="14"/>
      <c r="J32" s="118"/>
      <c r="K32" s="120"/>
    </row>
    <row r="33" spans="1:11" s="7" customFormat="1" ht="51">
      <c r="A33" s="111" t="s">
        <v>428</v>
      </c>
      <c r="B33" s="48" t="s">
        <v>117</v>
      </c>
      <c r="C33" s="13"/>
      <c r="D33" s="14" t="s">
        <v>60</v>
      </c>
      <c r="E33" s="13"/>
      <c r="F33" s="14"/>
      <c r="G33" s="26"/>
      <c r="H33" s="117"/>
      <c r="I33" s="14"/>
      <c r="J33" s="119"/>
      <c r="K33" s="37"/>
    </row>
    <row r="34" spans="1:11" s="7" customFormat="1" ht="51.75" thickBot="1">
      <c r="A34" s="111" t="s">
        <v>429</v>
      </c>
      <c r="B34" s="47" t="s">
        <v>118</v>
      </c>
      <c r="C34" s="13"/>
      <c r="D34" s="14" t="s">
        <v>60</v>
      </c>
      <c r="E34" s="13"/>
      <c r="F34" s="14"/>
      <c r="G34" s="26"/>
      <c r="H34" s="205"/>
      <c r="I34" s="154"/>
      <c r="J34" s="206"/>
      <c r="K34" s="120"/>
    </row>
    <row r="35" spans="1:11" ht="18.75" customHeight="1">
      <c r="B35" s="459" t="s">
        <v>435</v>
      </c>
      <c r="C35" s="460"/>
      <c r="D35" s="460"/>
      <c r="E35" s="460"/>
      <c r="F35" s="461"/>
      <c r="G35" s="14">
        <f>SUM(G19:G34)</f>
        <v>0</v>
      </c>
      <c r="H35" s="462" t="s">
        <v>436</v>
      </c>
      <c r="I35" s="463"/>
      <c r="J35" s="464"/>
      <c r="K35" s="14">
        <f>SUM(K19:K34)</f>
        <v>0</v>
      </c>
    </row>
    <row r="36" spans="1:11" ht="20.25" customHeight="1">
      <c r="B36" s="459" t="s">
        <v>437</v>
      </c>
      <c r="C36" s="460"/>
      <c r="D36" s="460"/>
      <c r="E36" s="460"/>
      <c r="F36" s="461"/>
      <c r="G36" s="14">
        <f ca="1">'Rygg generella krav'!G13</f>
        <v>0</v>
      </c>
      <c r="H36" s="459" t="s">
        <v>438</v>
      </c>
      <c r="I36" s="460"/>
      <c r="J36" s="461"/>
      <c r="K36" s="14">
        <f ca="1">'Rygg generella krav'!K13</f>
        <v>0</v>
      </c>
    </row>
    <row r="37" spans="1:11" ht="21" customHeight="1" thickBot="1">
      <c r="B37" s="459" t="s">
        <v>439</v>
      </c>
      <c r="C37" s="460"/>
      <c r="D37" s="460"/>
      <c r="E37" s="460"/>
      <c r="F37" s="461"/>
      <c r="G37" s="156">
        <f>SUM(G35:G36)</f>
        <v>0</v>
      </c>
      <c r="H37" s="459" t="s">
        <v>440</v>
      </c>
      <c r="I37" s="460"/>
      <c r="J37" s="461"/>
      <c r="K37" s="154">
        <f>SUM(K35:K36)</f>
        <v>0</v>
      </c>
    </row>
    <row r="38" spans="1:11" ht="68.25" customHeight="1" thickBot="1">
      <c r="B38" s="455"/>
      <c r="C38" s="455"/>
      <c r="D38" s="455"/>
      <c r="E38" s="455"/>
      <c r="F38" s="455"/>
      <c r="G38" s="422"/>
      <c r="H38" s="456" t="s">
        <v>441</v>
      </c>
      <c r="I38" s="457"/>
      <c r="J38" s="458"/>
      <c r="K38" s="155" t="e">
        <f>F13*(1+((($G$37-K37)/$G$37)*1.5))</f>
        <v>#DIV/0!</v>
      </c>
    </row>
  </sheetData>
  <mergeCells count="18">
    <mergeCell ref="B38:F38"/>
    <mergeCell ref="H38:J38"/>
    <mergeCell ref="B35:F35"/>
    <mergeCell ref="H35:J35"/>
    <mergeCell ref="B36:F36"/>
    <mergeCell ref="H36:J36"/>
    <mergeCell ref="B37:F37"/>
    <mergeCell ref="H37:J37"/>
    <mergeCell ref="C15:G15"/>
    <mergeCell ref="A15:B15"/>
    <mergeCell ref="H15:J15"/>
    <mergeCell ref="J7:K7"/>
    <mergeCell ref="J8:K8"/>
    <mergeCell ref="J9:K9"/>
    <mergeCell ref="J10:K10"/>
    <mergeCell ref="J11:K11"/>
    <mergeCell ref="J12:K12"/>
    <mergeCell ref="J13:K13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97"/>
  <sheetViews>
    <sheetView workbookViewId="0">
      <selection activeCell="D43" sqref="D43"/>
    </sheetView>
  </sheetViews>
  <sheetFormatPr defaultRowHeight="12.75"/>
  <cols>
    <col min="1" max="1" width="11.140625" bestFit="1" customWidth="1"/>
    <col min="2" max="2" width="18.7109375" style="395" bestFit="1" customWidth="1"/>
    <col min="3" max="3" width="25.5703125" style="395" bestFit="1" customWidth="1"/>
    <col min="4" max="4" width="20.85546875" style="395" bestFit="1" customWidth="1"/>
    <col min="5" max="5" width="11.85546875" style="396" bestFit="1" customWidth="1"/>
    <col min="6" max="6" width="13.7109375" style="396" customWidth="1"/>
    <col min="7" max="7" width="13.7109375" style="396" bestFit="1" customWidth="1"/>
    <col min="8" max="8" width="7" style="400" customWidth="1"/>
    <col min="9" max="9" width="10.28515625" bestFit="1" customWidth="1"/>
    <col min="10" max="10" width="17.5703125" style="395" bestFit="1" customWidth="1"/>
    <col min="11" max="11" width="28" style="395" bestFit="1" customWidth="1"/>
    <col min="12" max="12" width="19.28515625" style="395" bestFit="1" customWidth="1"/>
    <col min="13" max="13" width="11" style="396" bestFit="1" customWidth="1"/>
    <col min="14" max="14" width="13.7109375" style="396" customWidth="1"/>
    <col min="15" max="15" width="13.85546875" style="396" bestFit="1" customWidth="1"/>
  </cols>
  <sheetData>
    <row r="1" spans="1:15" s="93" customFormat="1" ht="50.25" customHeight="1" thickBot="1">
      <c r="A1" s="93" t="s">
        <v>447</v>
      </c>
      <c r="B1" s="385"/>
      <c r="C1" s="385"/>
      <c r="D1" s="385"/>
      <c r="E1" s="386"/>
      <c r="F1" s="386"/>
      <c r="G1" s="386"/>
      <c r="H1" s="387"/>
      <c r="J1" s="385"/>
      <c r="K1" s="385"/>
      <c r="L1" s="385"/>
      <c r="M1" s="386"/>
      <c r="N1" s="386"/>
      <c r="O1" s="386"/>
    </row>
    <row r="2" spans="1:15" ht="13.5" thickBot="1">
      <c r="A2" s="388" t="s">
        <v>448</v>
      </c>
      <c r="B2" s="389" t="s">
        <v>449</v>
      </c>
      <c r="C2" s="390" t="s">
        <v>450</v>
      </c>
      <c r="D2" s="391" t="s">
        <v>451</v>
      </c>
      <c r="E2" s="392" t="s">
        <v>452</v>
      </c>
      <c r="F2" s="392" t="s">
        <v>453</v>
      </c>
      <c r="G2" s="393" t="s">
        <v>454</v>
      </c>
      <c r="H2" s="394"/>
    </row>
    <row r="3" spans="1:15" s="401" customFormat="1">
      <c r="A3" s="397">
        <v>1</v>
      </c>
      <c r="B3" s="398">
        <v>1</v>
      </c>
      <c r="C3" s="398">
        <v>1</v>
      </c>
      <c r="D3" s="398">
        <v>0</v>
      </c>
      <c r="E3" s="394">
        <f t="shared" ref="E3:E24" si="0">A3*(B3+(C3*D3))</f>
        <v>1</v>
      </c>
      <c r="F3" s="394">
        <f t="shared" ref="F3:F24" si="1">A3/E3*100</f>
        <v>100</v>
      </c>
      <c r="G3" s="399">
        <f t="shared" ref="G3:G24" si="2">((C3*D3)/E3)*100</f>
        <v>0</v>
      </c>
      <c r="H3" s="400"/>
    </row>
    <row r="4" spans="1:15" s="401" customFormat="1">
      <c r="A4" s="397">
        <v>1</v>
      </c>
      <c r="B4" s="398">
        <v>1</v>
      </c>
      <c r="C4" s="398">
        <v>1</v>
      </c>
      <c r="D4" s="398">
        <v>4.9999999999998997E-2</v>
      </c>
      <c r="E4" s="394">
        <f t="shared" si="0"/>
        <v>1.0499999999999989</v>
      </c>
      <c r="F4" s="394">
        <f t="shared" si="1"/>
        <v>95.238095238095326</v>
      </c>
      <c r="G4" s="399">
        <f t="shared" si="2"/>
        <v>4.7619047619046713</v>
      </c>
      <c r="H4" s="394"/>
    </row>
    <row r="5" spans="1:15" s="401" customFormat="1">
      <c r="A5" s="397">
        <v>1</v>
      </c>
      <c r="B5" s="398">
        <v>1</v>
      </c>
      <c r="C5" s="398">
        <v>1</v>
      </c>
      <c r="D5" s="398">
        <v>9.9999999999999006E-2</v>
      </c>
      <c r="E5" s="394">
        <f t="shared" si="0"/>
        <v>1.099999999999999</v>
      </c>
      <c r="F5" s="394">
        <f t="shared" si="1"/>
        <v>90.909090909090992</v>
      </c>
      <c r="G5" s="399">
        <f t="shared" si="2"/>
        <v>9.09090909090901</v>
      </c>
      <c r="H5" s="394"/>
    </row>
    <row r="6" spans="1:15" s="401" customFormat="1">
      <c r="A6" s="397">
        <v>1</v>
      </c>
      <c r="B6" s="398">
        <v>1</v>
      </c>
      <c r="C6" s="398">
        <v>1</v>
      </c>
      <c r="D6" s="398">
        <v>0.17999999999999899</v>
      </c>
      <c r="E6" s="394">
        <f t="shared" si="0"/>
        <v>1.179999999999999</v>
      </c>
      <c r="F6" s="394">
        <f t="shared" si="1"/>
        <v>84.745762711864472</v>
      </c>
      <c r="G6" s="399">
        <f t="shared" si="2"/>
        <v>15.254237288135519</v>
      </c>
      <c r="H6" s="394"/>
    </row>
    <row r="7" spans="1:15" s="401" customFormat="1">
      <c r="A7" s="397">
        <v>1</v>
      </c>
      <c r="B7" s="398">
        <v>1</v>
      </c>
      <c r="C7" s="398">
        <v>1</v>
      </c>
      <c r="D7" s="398">
        <v>0.249999999999999</v>
      </c>
      <c r="E7" s="394">
        <f t="shared" si="0"/>
        <v>1.2499999999999991</v>
      </c>
      <c r="F7" s="394">
        <f t="shared" si="1"/>
        <v>80.000000000000057</v>
      </c>
      <c r="G7" s="399">
        <f t="shared" si="2"/>
        <v>19.999999999999936</v>
      </c>
      <c r="H7" s="394"/>
    </row>
    <row r="8" spans="1:15" s="401" customFormat="1">
      <c r="A8" s="397">
        <v>1</v>
      </c>
      <c r="B8" s="398">
        <v>1</v>
      </c>
      <c r="C8" s="398">
        <v>1</v>
      </c>
      <c r="D8" s="398">
        <v>0.33999999999999903</v>
      </c>
      <c r="E8" s="394">
        <f t="shared" si="0"/>
        <v>1.339999999999999</v>
      </c>
      <c r="F8" s="394">
        <f t="shared" si="1"/>
        <v>74.626865671641852</v>
      </c>
      <c r="G8" s="399">
        <f t="shared" si="2"/>
        <v>25.373134328358155</v>
      </c>
      <c r="H8" s="394"/>
    </row>
    <row r="9" spans="1:15" s="401" customFormat="1">
      <c r="A9" s="397">
        <v>1</v>
      </c>
      <c r="B9" s="398">
        <v>1</v>
      </c>
      <c r="C9" s="398">
        <v>1</v>
      </c>
      <c r="D9" s="398">
        <v>0.42999999999999899</v>
      </c>
      <c r="E9" s="394">
        <f t="shared" si="0"/>
        <v>1.429999999999999</v>
      </c>
      <c r="F9" s="394">
        <f t="shared" si="1"/>
        <v>69.930069930069976</v>
      </c>
      <c r="G9" s="399">
        <f t="shared" si="2"/>
        <v>30.069930069930017</v>
      </c>
      <c r="H9" s="394"/>
    </row>
    <row r="10" spans="1:15" s="401" customFormat="1">
      <c r="A10" s="397">
        <v>1</v>
      </c>
      <c r="B10" s="398">
        <v>1</v>
      </c>
      <c r="C10" s="398">
        <v>1</v>
      </c>
      <c r="D10" s="398">
        <v>0.5</v>
      </c>
      <c r="E10" s="394">
        <f t="shared" si="0"/>
        <v>1.5</v>
      </c>
      <c r="F10" s="394">
        <f t="shared" si="1"/>
        <v>66.666666666666657</v>
      </c>
      <c r="G10" s="399">
        <f t="shared" si="2"/>
        <v>33.333333333333329</v>
      </c>
      <c r="H10" s="394"/>
    </row>
    <row r="11" spans="1:15" s="401" customFormat="1">
      <c r="A11" s="397">
        <v>1</v>
      </c>
      <c r="B11" s="398">
        <v>1</v>
      </c>
      <c r="C11" s="398">
        <v>1</v>
      </c>
      <c r="D11" s="398">
        <v>0.54</v>
      </c>
      <c r="E11" s="394">
        <f t="shared" si="0"/>
        <v>1.54</v>
      </c>
      <c r="F11" s="394">
        <f t="shared" si="1"/>
        <v>64.935064935064929</v>
      </c>
      <c r="G11" s="399">
        <f t="shared" si="2"/>
        <v>35.064935064935064</v>
      </c>
      <c r="H11" s="394"/>
    </row>
    <row r="12" spans="1:15" s="401" customFormat="1">
      <c r="A12" s="397">
        <v>1</v>
      </c>
      <c r="B12" s="398">
        <v>1</v>
      </c>
      <c r="C12" s="398">
        <v>1</v>
      </c>
      <c r="D12" s="398">
        <v>0.67</v>
      </c>
      <c r="E12" s="394">
        <f t="shared" si="0"/>
        <v>1.67</v>
      </c>
      <c r="F12" s="394">
        <f t="shared" si="1"/>
        <v>59.880239520958092</v>
      </c>
      <c r="G12" s="399">
        <f t="shared" si="2"/>
        <v>40.119760479041922</v>
      </c>
      <c r="H12" s="394"/>
    </row>
    <row r="13" spans="1:15" s="401" customFormat="1">
      <c r="A13" s="397">
        <v>1</v>
      </c>
      <c r="B13" s="398">
        <v>1</v>
      </c>
      <c r="C13" s="398">
        <v>1</v>
      </c>
      <c r="D13" s="398">
        <v>0.82</v>
      </c>
      <c r="E13" s="394">
        <f t="shared" si="0"/>
        <v>1.8199999999999998</v>
      </c>
      <c r="F13" s="394">
        <f t="shared" si="1"/>
        <v>54.945054945054949</v>
      </c>
      <c r="G13" s="399">
        <f t="shared" si="2"/>
        <v>45.054945054945058</v>
      </c>
      <c r="H13" s="394"/>
    </row>
    <row r="14" spans="1:15" s="401" customFormat="1">
      <c r="A14" s="402">
        <v>1</v>
      </c>
      <c r="B14" s="403">
        <v>1</v>
      </c>
      <c r="C14" s="403">
        <v>1</v>
      </c>
      <c r="D14" s="403">
        <v>1</v>
      </c>
      <c r="E14" s="404">
        <f t="shared" si="0"/>
        <v>2</v>
      </c>
      <c r="F14" s="404">
        <f t="shared" si="1"/>
        <v>50</v>
      </c>
      <c r="G14" s="405">
        <f t="shared" si="2"/>
        <v>50</v>
      </c>
      <c r="H14" s="394"/>
    </row>
    <row r="15" spans="1:15" s="401" customFormat="1">
      <c r="A15" s="397">
        <v>1</v>
      </c>
      <c r="B15" s="398">
        <v>1</v>
      </c>
      <c r="C15" s="398">
        <v>1</v>
      </c>
      <c r="D15" s="398">
        <v>1.23</v>
      </c>
      <c r="E15" s="394">
        <f t="shared" si="0"/>
        <v>2.23</v>
      </c>
      <c r="F15" s="394">
        <f t="shared" si="1"/>
        <v>44.843049327354265</v>
      </c>
      <c r="G15" s="399">
        <f t="shared" si="2"/>
        <v>55.156950672645742</v>
      </c>
      <c r="H15" s="394"/>
    </row>
    <row r="16" spans="1:15" s="401" customFormat="1">
      <c r="A16" s="406">
        <v>1</v>
      </c>
      <c r="B16" s="407">
        <v>1</v>
      </c>
      <c r="C16" s="407">
        <v>1</v>
      </c>
      <c r="D16" s="407">
        <v>1.5</v>
      </c>
      <c r="E16" s="408">
        <f t="shared" si="0"/>
        <v>2.5</v>
      </c>
      <c r="F16" s="408">
        <f t="shared" si="1"/>
        <v>40</v>
      </c>
      <c r="G16" s="409">
        <f t="shared" si="2"/>
        <v>60</v>
      </c>
      <c r="H16" s="394"/>
    </row>
    <row r="17" spans="1:15" s="401" customFormat="1">
      <c r="A17" s="397">
        <v>1</v>
      </c>
      <c r="B17" s="398">
        <v>1</v>
      </c>
      <c r="C17" s="398">
        <v>1</v>
      </c>
      <c r="D17" s="398">
        <v>1.86</v>
      </c>
      <c r="E17" s="394">
        <f t="shared" si="0"/>
        <v>2.8600000000000003</v>
      </c>
      <c r="F17" s="394">
        <f t="shared" si="1"/>
        <v>34.965034965034967</v>
      </c>
      <c r="G17" s="399">
        <f t="shared" si="2"/>
        <v>65.034965034965026</v>
      </c>
      <c r="H17" s="394"/>
    </row>
    <row r="18" spans="1:15" s="401" customFormat="1">
      <c r="A18" s="397">
        <v>1</v>
      </c>
      <c r="B18" s="398">
        <v>1</v>
      </c>
      <c r="C18" s="398">
        <v>1</v>
      </c>
      <c r="D18" s="398">
        <v>2</v>
      </c>
      <c r="E18" s="394">
        <f t="shared" si="0"/>
        <v>3</v>
      </c>
      <c r="F18" s="394">
        <f t="shared" si="1"/>
        <v>33.333333333333329</v>
      </c>
      <c r="G18" s="399">
        <f t="shared" si="2"/>
        <v>66.666666666666657</v>
      </c>
      <c r="H18" s="394"/>
    </row>
    <row r="19" spans="1:15" s="401" customFormat="1">
      <c r="A19" s="397">
        <v>1</v>
      </c>
      <c r="B19" s="398">
        <v>1</v>
      </c>
      <c r="C19" s="398">
        <v>1</v>
      </c>
      <c r="D19" s="398">
        <v>2.34</v>
      </c>
      <c r="E19" s="394">
        <f t="shared" si="0"/>
        <v>3.34</v>
      </c>
      <c r="F19" s="394">
        <f t="shared" si="1"/>
        <v>29.940119760479046</v>
      </c>
      <c r="G19" s="399">
        <f t="shared" si="2"/>
        <v>70.05988023952095</v>
      </c>
      <c r="H19" s="394"/>
    </row>
    <row r="20" spans="1:15" s="401" customFormat="1">
      <c r="A20" s="397">
        <v>1</v>
      </c>
      <c r="B20" s="398">
        <v>1</v>
      </c>
      <c r="C20" s="398">
        <v>1</v>
      </c>
      <c r="D20" s="398">
        <v>3</v>
      </c>
      <c r="E20" s="394">
        <f t="shared" si="0"/>
        <v>4</v>
      </c>
      <c r="F20" s="394">
        <f t="shared" si="1"/>
        <v>25</v>
      </c>
      <c r="G20" s="399">
        <f t="shared" si="2"/>
        <v>75</v>
      </c>
      <c r="H20" s="394"/>
    </row>
    <row r="21" spans="1:15" s="401" customFormat="1">
      <c r="A21" s="397">
        <v>1</v>
      </c>
      <c r="B21" s="398">
        <v>1</v>
      </c>
      <c r="C21" s="398">
        <v>1</v>
      </c>
      <c r="D21" s="398">
        <v>4</v>
      </c>
      <c r="E21" s="394">
        <f t="shared" si="0"/>
        <v>5</v>
      </c>
      <c r="F21" s="394">
        <f t="shared" si="1"/>
        <v>20</v>
      </c>
      <c r="G21" s="399">
        <f t="shared" si="2"/>
        <v>80</v>
      </c>
      <c r="H21" s="394"/>
    </row>
    <row r="22" spans="1:15" s="401" customFormat="1">
      <c r="A22" s="397">
        <v>1</v>
      </c>
      <c r="B22" s="398">
        <v>1</v>
      </c>
      <c r="C22" s="398">
        <v>1</v>
      </c>
      <c r="D22" s="398">
        <v>5.67</v>
      </c>
      <c r="E22" s="394">
        <f t="shared" si="0"/>
        <v>6.67</v>
      </c>
      <c r="F22" s="394">
        <f t="shared" si="1"/>
        <v>14.992503748125937</v>
      </c>
      <c r="G22" s="399">
        <f t="shared" si="2"/>
        <v>85.007496251874059</v>
      </c>
      <c r="H22" s="394"/>
    </row>
    <row r="23" spans="1:15" s="401" customFormat="1">
      <c r="A23" s="397">
        <v>1</v>
      </c>
      <c r="B23" s="398">
        <v>1</v>
      </c>
      <c r="C23" s="398">
        <v>1</v>
      </c>
      <c r="D23" s="398">
        <v>9.0000000000000107</v>
      </c>
      <c r="E23" s="394">
        <f t="shared" si="0"/>
        <v>10.000000000000011</v>
      </c>
      <c r="F23" s="394">
        <f t="shared" si="1"/>
        <v>9.9999999999999893</v>
      </c>
      <c r="G23" s="399">
        <f t="shared" si="2"/>
        <v>90.000000000000014</v>
      </c>
      <c r="H23" s="394"/>
    </row>
    <row r="24" spans="1:15" s="401" customFormat="1" ht="13.5" thickBot="1">
      <c r="A24" s="410">
        <v>1</v>
      </c>
      <c r="B24" s="411">
        <v>1</v>
      </c>
      <c r="C24" s="411">
        <v>1</v>
      </c>
      <c r="D24" s="411">
        <v>19</v>
      </c>
      <c r="E24" s="412">
        <f t="shared" si="0"/>
        <v>20</v>
      </c>
      <c r="F24" s="412">
        <f t="shared" si="1"/>
        <v>5</v>
      </c>
      <c r="G24" s="413">
        <f t="shared" si="2"/>
        <v>95</v>
      </c>
      <c r="H24" s="400"/>
    </row>
    <row r="25" spans="1:15" s="401" customFormat="1">
      <c r="D25" s="398"/>
      <c r="H25" s="400"/>
    </row>
    <row r="26" spans="1:15" s="414" customFormat="1">
      <c r="A26" s="414" t="s">
        <v>455</v>
      </c>
      <c r="B26" s="415"/>
      <c r="C26" s="415"/>
      <c r="D26" s="415"/>
      <c r="E26" s="416"/>
      <c r="F26" s="416"/>
      <c r="G26" s="416"/>
      <c r="H26" s="417"/>
      <c r="I26" s="418"/>
      <c r="J26" s="419"/>
      <c r="K26" s="419"/>
      <c r="L26" s="417"/>
      <c r="M26" s="417"/>
      <c r="N26" s="417"/>
      <c r="O26" s="417"/>
    </row>
    <row r="27" spans="1:15">
      <c r="I27" s="420"/>
      <c r="J27" s="421"/>
      <c r="K27" s="421"/>
      <c r="L27" s="400"/>
      <c r="M27" s="400"/>
      <c r="N27" s="400"/>
      <c r="O27" s="400"/>
    </row>
    <row r="28" spans="1:15">
      <c r="I28" s="420"/>
      <c r="J28" s="421"/>
      <c r="K28" s="421"/>
      <c r="L28" s="400"/>
      <c r="M28" s="400"/>
      <c r="N28" s="400"/>
      <c r="O28" s="400"/>
    </row>
    <row r="29" spans="1:15">
      <c r="I29" s="420"/>
      <c r="J29" s="421"/>
      <c r="K29" s="421"/>
      <c r="L29" s="400"/>
      <c r="M29" s="400"/>
      <c r="N29" s="400"/>
      <c r="O29" s="400"/>
    </row>
    <row r="30" spans="1:15">
      <c r="I30" s="420"/>
      <c r="J30" s="421"/>
      <c r="K30" s="421"/>
      <c r="L30" s="400"/>
      <c r="M30" s="400"/>
      <c r="N30" s="400"/>
      <c r="O30" s="400"/>
    </row>
    <row r="31" spans="1:15">
      <c r="I31" s="420"/>
      <c r="J31" s="421"/>
      <c r="K31" s="421"/>
      <c r="L31" s="400"/>
      <c r="M31" s="400"/>
      <c r="N31" s="400"/>
      <c r="O31" s="400"/>
    </row>
    <row r="32" spans="1:15">
      <c r="I32" s="420"/>
      <c r="J32" s="421"/>
      <c r="K32" s="421"/>
      <c r="L32" s="400"/>
      <c r="M32" s="400"/>
      <c r="N32" s="400"/>
      <c r="O32" s="400"/>
    </row>
    <row r="33" spans="9:15">
      <c r="I33" s="420"/>
      <c r="J33" s="421"/>
      <c r="K33" s="421"/>
      <c r="L33" s="400"/>
      <c r="M33" s="400"/>
      <c r="N33" s="400"/>
      <c r="O33" s="400"/>
    </row>
    <row r="34" spans="9:15">
      <c r="I34" s="420"/>
      <c r="J34" s="421"/>
      <c r="K34" s="421"/>
      <c r="L34" s="400"/>
      <c r="M34" s="400"/>
      <c r="N34" s="400"/>
      <c r="O34" s="400"/>
    </row>
    <row r="35" spans="9:15">
      <c r="I35" s="420"/>
      <c r="J35" s="421"/>
      <c r="K35" s="421"/>
      <c r="L35" s="400"/>
      <c r="M35" s="400"/>
      <c r="N35" s="400"/>
      <c r="O35" s="400"/>
    </row>
    <row r="36" spans="9:15">
      <c r="I36" s="420"/>
      <c r="J36" s="421"/>
      <c r="K36" s="421"/>
      <c r="L36" s="400"/>
      <c r="M36" s="400"/>
      <c r="N36" s="400"/>
      <c r="O36" s="400"/>
    </row>
    <row r="37" spans="9:15">
      <c r="I37" s="420"/>
      <c r="J37" s="421"/>
      <c r="K37" s="421"/>
      <c r="L37" s="400"/>
      <c r="M37" s="400"/>
      <c r="N37" s="400"/>
      <c r="O37" s="400"/>
    </row>
    <row r="38" spans="9:15">
      <c r="I38" s="420"/>
      <c r="J38" s="421"/>
      <c r="K38" s="421"/>
      <c r="L38" s="400"/>
      <c r="M38" s="400"/>
      <c r="N38" s="400"/>
      <c r="O38" s="400"/>
    </row>
    <row r="39" spans="9:15">
      <c r="I39" s="420"/>
      <c r="J39" s="421"/>
      <c r="K39" s="421"/>
      <c r="L39" s="400"/>
      <c r="M39" s="400"/>
      <c r="N39" s="400"/>
      <c r="O39" s="400"/>
    </row>
    <row r="40" spans="9:15">
      <c r="I40" s="420"/>
      <c r="J40" s="421"/>
      <c r="K40" s="421"/>
      <c r="L40" s="400"/>
      <c r="M40" s="400"/>
      <c r="N40" s="400"/>
      <c r="O40" s="400"/>
    </row>
    <row r="41" spans="9:15">
      <c r="I41" s="420"/>
      <c r="J41" s="421"/>
      <c r="K41" s="421"/>
      <c r="L41" s="400"/>
      <c r="M41" s="400"/>
      <c r="N41" s="400"/>
      <c r="O41" s="400"/>
    </row>
    <row r="42" spans="9:15">
      <c r="I42" s="420"/>
      <c r="J42" s="421"/>
      <c r="K42" s="421"/>
      <c r="L42" s="400"/>
      <c r="M42" s="400"/>
      <c r="N42" s="400"/>
      <c r="O42" s="400"/>
    </row>
    <row r="43" spans="9:15">
      <c r="I43" s="420"/>
      <c r="J43" s="421"/>
      <c r="K43" s="421"/>
      <c r="L43" s="400"/>
      <c r="M43" s="400"/>
      <c r="N43" s="400"/>
      <c r="O43" s="400"/>
    </row>
    <row r="44" spans="9:15">
      <c r="I44" s="420"/>
      <c r="J44" s="421"/>
      <c r="K44" s="421"/>
      <c r="L44" s="400"/>
      <c r="M44" s="400"/>
      <c r="N44" s="400"/>
      <c r="O44" s="400"/>
    </row>
    <row r="45" spans="9:15">
      <c r="I45" s="420"/>
      <c r="J45" s="421"/>
      <c r="K45" s="421"/>
      <c r="L45" s="400"/>
      <c r="M45" s="400"/>
      <c r="N45" s="400"/>
      <c r="O45" s="400"/>
    </row>
    <row r="46" spans="9:15">
      <c r="I46" s="420"/>
      <c r="J46" s="421"/>
      <c r="K46" s="421"/>
      <c r="L46" s="400"/>
      <c r="M46" s="400"/>
      <c r="N46" s="400"/>
      <c r="O46" s="400"/>
    </row>
    <row r="47" spans="9:15">
      <c r="I47" s="420"/>
      <c r="J47" s="421"/>
      <c r="K47" s="421"/>
      <c r="L47" s="400"/>
      <c r="M47" s="400"/>
      <c r="N47" s="400"/>
      <c r="O47" s="400"/>
    </row>
    <row r="48" spans="9:15">
      <c r="I48" s="420"/>
      <c r="J48" s="421"/>
      <c r="K48" s="421"/>
      <c r="L48" s="400"/>
      <c r="M48" s="400"/>
      <c r="N48" s="400"/>
      <c r="O48" s="400"/>
    </row>
    <row r="49" spans="9:15">
      <c r="I49" s="420"/>
      <c r="J49" s="421"/>
      <c r="K49" s="421"/>
      <c r="L49" s="400"/>
      <c r="M49" s="400"/>
      <c r="N49" s="400"/>
      <c r="O49" s="400"/>
    </row>
    <row r="50" spans="9:15">
      <c r="I50" s="420"/>
      <c r="J50" s="421"/>
      <c r="K50" s="421"/>
      <c r="L50" s="400"/>
      <c r="M50" s="400"/>
      <c r="N50" s="400"/>
      <c r="O50" s="400"/>
    </row>
    <row r="51" spans="9:15">
      <c r="I51" s="420"/>
      <c r="J51" s="421"/>
      <c r="K51" s="421"/>
      <c r="L51" s="400"/>
      <c r="M51" s="400"/>
      <c r="N51" s="400"/>
      <c r="O51" s="400"/>
    </row>
    <row r="52" spans="9:15">
      <c r="I52" s="420"/>
      <c r="J52" s="421"/>
      <c r="K52" s="421"/>
      <c r="L52" s="400"/>
      <c r="M52" s="400"/>
      <c r="N52" s="400"/>
      <c r="O52" s="400"/>
    </row>
    <row r="53" spans="9:15">
      <c r="I53" s="420"/>
      <c r="J53" s="421"/>
      <c r="K53" s="421"/>
      <c r="L53" s="400"/>
      <c r="M53" s="400"/>
      <c r="N53" s="400"/>
      <c r="O53" s="400"/>
    </row>
    <row r="54" spans="9:15">
      <c r="I54" s="420"/>
      <c r="J54" s="421"/>
      <c r="K54" s="421"/>
      <c r="L54" s="400"/>
      <c r="M54" s="400"/>
      <c r="N54" s="400"/>
      <c r="O54" s="400"/>
    </row>
    <row r="55" spans="9:15">
      <c r="I55" s="420"/>
      <c r="J55" s="421"/>
      <c r="K55" s="421"/>
      <c r="L55" s="400"/>
      <c r="M55" s="400"/>
      <c r="N55" s="400"/>
      <c r="O55" s="400"/>
    </row>
    <row r="56" spans="9:15">
      <c r="I56" s="420"/>
      <c r="J56" s="421"/>
      <c r="K56" s="421"/>
      <c r="L56" s="400"/>
      <c r="M56" s="400"/>
      <c r="N56" s="400"/>
      <c r="O56" s="400"/>
    </row>
    <row r="57" spans="9:15">
      <c r="I57" s="420"/>
      <c r="J57" s="421"/>
      <c r="K57" s="421"/>
      <c r="L57" s="400"/>
      <c r="M57" s="400"/>
      <c r="N57" s="400"/>
      <c r="O57" s="400"/>
    </row>
    <row r="58" spans="9:15">
      <c r="I58" s="420"/>
      <c r="J58" s="421"/>
      <c r="K58" s="421"/>
      <c r="L58" s="400"/>
      <c r="M58" s="400"/>
      <c r="N58" s="400"/>
      <c r="O58" s="400"/>
    </row>
    <row r="59" spans="9:15">
      <c r="I59" s="420"/>
      <c r="J59" s="421"/>
      <c r="K59" s="421"/>
      <c r="L59" s="400"/>
      <c r="M59" s="400"/>
      <c r="N59" s="400"/>
      <c r="O59" s="400"/>
    </row>
    <row r="60" spans="9:15">
      <c r="I60" s="420"/>
      <c r="J60" s="421"/>
      <c r="K60" s="421"/>
      <c r="L60" s="400"/>
      <c r="M60" s="400"/>
      <c r="N60" s="400"/>
      <c r="O60" s="400"/>
    </row>
    <row r="61" spans="9:15">
      <c r="I61" s="420"/>
      <c r="J61" s="421"/>
      <c r="K61" s="421"/>
      <c r="L61" s="400"/>
      <c r="M61" s="400"/>
      <c r="N61" s="400"/>
      <c r="O61" s="400"/>
    </row>
    <row r="62" spans="9:15">
      <c r="I62" s="420"/>
      <c r="J62" s="421"/>
      <c r="K62" s="421"/>
      <c r="L62" s="400"/>
      <c r="M62" s="400"/>
      <c r="N62" s="400"/>
      <c r="O62" s="400"/>
    </row>
    <row r="63" spans="9:15">
      <c r="I63" s="420"/>
      <c r="J63" s="421"/>
      <c r="K63" s="421"/>
      <c r="L63" s="400"/>
      <c r="M63" s="400"/>
      <c r="N63" s="400"/>
      <c r="O63" s="400"/>
    </row>
    <row r="64" spans="9:15">
      <c r="I64" s="420"/>
      <c r="J64" s="421"/>
      <c r="K64" s="421"/>
      <c r="L64" s="400"/>
      <c r="M64" s="400"/>
      <c r="N64" s="400"/>
      <c r="O64" s="400"/>
    </row>
    <row r="65" spans="9:15">
      <c r="I65" s="420"/>
      <c r="J65" s="421"/>
      <c r="K65" s="421"/>
      <c r="L65" s="400"/>
      <c r="M65" s="400"/>
      <c r="N65" s="400"/>
      <c r="O65" s="400"/>
    </row>
    <row r="66" spans="9:15">
      <c r="I66" s="420"/>
      <c r="J66" s="421"/>
      <c r="K66" s="421"/>
      <c r="L66" s="400"/>
      <c r="M66" s="400"/>
      <c r="N66" s="400"/>
      <c r="O66" s="400"/>
    </row>
    <row r="67" spans="9:15">
      <c r="I67" s="420"/>
      <c r="J67" s="421"/>
      <c r="K67" s="421"/>
      <c r="L67" s="400"/>
      <c r="M67" s="400"/>
      <c r="N67" s="400"/>
      <c r="O67" s="400"/>
    </row>
    <row r="68" spans="9:15">
      <c r="I68" s="420"/>
      <c r="J68" s="421"/>
      <c r="K68" s="421"/>
      <c r="L68" s="400"/>
      <c r="M68" s="400"/>
      <c r="N68" s="400"/>
      <c r="O68" s="400"/>
    </row>
    <row r="69" spans="9:15">
      <c r="I69" s="420"/>
      <c r="J69" s="421"/>
      <c r="K69" s="421"/>
      <c r="L69" s="400"/>
      <c r="M69" s="400"/>
      <c r="N69" s="400"/>
      <c r="O69" s="400"/>
    </row>
    <row r="70" spans="9:15">
      <c r="I70" s="420"/>
      <c r="J70" s="421"/>
      <c r="K70" s="421"/>
      <c r="L70" s="400"/>
      <c r="M70" s="400"/>
      <c r="N70" s="400"/>
      <c r="O70" s="400"/>
    </row>
    <row r="71" spans="9:15">
      <c r="I71" s="420"/>
      <c r="J71" s="421"/>
      <c r="K71" s="421"/>
      <c r="L71" s="400"/>
      <c r="M71" s="400"/>
      <c r="N71" s="400"/>
      <c r="O71" s="400"/>
    </row>
    <row r="72" spans="9:15">
      <c r="I72" s="420"/>
      <c r="J72" s="421"/>
      <c r="K72" s="421"/>
      <c r="L72" s="400"/>
      <c r="M72" s="400"/>
      <c r="N72" s="400"/>
      <c r="O72" s="400"/>
    </row>
    <row r="73" spans="9:15">
      <c r="I73" s="420"/>
      <c r="J73" s="421"/>
      <c r="K73" s="421"/>
      <c r="L73" s="400"/>
      <c r="M73" s="400"/>
      <c r="N73" s="400"/>
      <c r="O73" s="400"/>
    </row>
    <row r="74" spans="9:15">
      <c r="I74" s="420"/>
      <c r="J74" s="421"/>
      <c r="K74" s="421"/>
      <c r="L74" s="400"/>
      <c r="M74" s="400"/>
      <c r="N74" s="400"/>
      <c r="O74" s="400"/>
    </row>
    <row r="75" spans="9:15">
      <c r="I75" s="420"/>
      <c r="J75" s="421"/>
      <c r="K75" s="421"/>
      <c r="L75" s="400"/>
      <c r="M75" s="400"/>
      <c r="N75" s="400"/>
      <c r="O75" s="400"/>
    </row>
    <row r="76" spans="9:15">
      <c r="I76" s="420"/>
      <c r="J76" s="421"/>
      <c r="K76" s="421"/>
      <c r="L76" s="400"/>
      <c r="M76" s="400"/>
      <c r="N76" s="400"/>
      <c r="O76" s="400"/>
    </row>
    <row r="77" spans="9:15">
      <c r="I77" s="420"/>
      <c r="J77" s="421"/>
      <c r="K77" s="421"/>
      <c r="L77" s="400"/>
      <c r="M77" s="400"/>
      <c r="N77" s="400"/>
      <c r="O77" s="400"/>
    </row>
    <row r="78" spans="9:15">
      <c r="I78" s="420"/>
      <c r="J78" s="421"/>
      <c r="K78" s="421"/>
      <c r="L78" s="400"/>
      <c r="M78" s="400"/>
      <c r="N78" s="400"/>
      <c r="O78" s="400"/>
    </row>
    <row r="79" spans="9:15">
      <c r="I79" s="420"/>
      <c r="J79" s="421"/>
      <c r="K79" s="421"/>
      <c r="L79" s="400"/>
      <c r="M79" s="400"/>
      <c r="N79" s="400"/>
      <c r="O79" s="400"/>
    </row>
    <row r="80" spans="9:15">
      <c r="I80" s="420"/>
      <c r="J80" s="421"/>
      <c r="K80" s="421"/>
      <c r="L80" s="400"/>
      <c r="M80" s="400"/>
      <c r="N80" s="400"/>
      <c r="O80" s="400"/>
    </row>
    <row r="81" spans="9:15">
      <c r="I81" s="420"/>
      <c r="J81" s="421"/>
      <c r="K81" s="421"/>
      <c r="L81" s="400"/>
      <c r="M81" s="400"/>
      <c r="N81" s="400"/>
      <c r="O81" s="400"/>
    </row>
    <row r="82" spans="9:15">
      <c r="I82" s="420"/>
      <c r="J82" s="421"/>
      <c r="K82" s="421"/>
      <c r="L82" s="400"/>
      <c r="M82" s="400"/>
      <c r="N82" s="400"/>
      <c r="O82" s="400"/>
    </row>
    <row r="83" spans="9:15">
      <c r="I83" s="420"/>
      <c r="J83" s="421"/>
      <c r="K83" s="421"/>
      <c r="L83" s="400"/>
      <c r="M83" s="400"/>
      <c r="N83" s="400"/>
      <c r="O83" s="400"/>
    </row>
    <row r="84" spans="9:15">
      <c r="I84" s="420"/>
      <c r="J84" s="421"/>
      <c r="K84" s="421"/>
      <c r="L84" s="400"/>
      <c r="M84" s="400"/>
      <c r="N84" s="400"/>
      <c r="O84" s="400"/>
    </row>
    <row r="85" spans="9:15">
      <c r="I85" s="420"/>
      <c r="J85" s="421"/>
      <c r="K85" s="421"/>
      <c r="L85" s="400"/>
      <c r="M85" s="400"/>
      <c r="N85" s="400"/>
      <c r="O85" s="400"/>
    </row>
    <row r="86" spans="9:15">
      <c r="I86" s="420"/>
      <c r="J86" s="421"/>
      <c r="K86" s="421"/>
      <c r="L86" s="400"/>
      <c r="M86" s="400"/>
      <c r="N86" s="400"/>
      <c r="O86" s="400"/>
    </row>
    <row r="87" spans="9:15">
      <c r="I87" s="420"/>
      <c r="J87" s="421"/>
      <c r="K87" s="421"/>
      <c r="L87" s="400"/>
      <c r="M87" s="400"/>
      <c r="N87" s="400"/>
      <c r="O87" s="400"/>
    </row>
    <row r="88" spans="9:15">
      <c r="I88" s="420"/>
      <c r="J88" s="421"/>
      <c r="K88" s="421"/>
      <c r="L88" s="400"/>
      <c r="M88" s="400"/>
      <c r="N88" s="400"/>
      <c r="O88" s="400"/>
    </row>
    <row r="89" spans="9:15">
      <c r="I89" s="420"/>
      <c r="J89" s="421"/>
      <c r="K89" s="421"/>
      <c r="L89" s="400"/>
      <c r="M89" s="400"/>
      <c r="N89" s="400"/>
      <c r="O89" s="400"/>
    </row>
    <row r="90" spans="9:15">
      <c r="I90" s="420"/>
      <c r="J90" s="421"/>
      <c r="K90" s="421"/>
      <c r="L90" s="400"/>
      <c r="M90" s="400"/>
      <c r="N90" s="400"/>
      <c r="O90" s="400"/>
    </row>
    <row r="91" spans="9:15">
      <c r="I91" s="420"/>
      <c r="J91" s="421"/>
      <c r="K91" s="421"/>
      <c r="L91" s="400"/>
      <c r="M91" s="400"/>
      <c r="N91" s="400"/>
      <c r="O91" s="400"/>
    </row>
    <row r="92" spans="9:15">
      <c r="I92" s="420"/>
      <c r="J92" s="421"/>
      <c r="K92" s="421"/>
      <c r="L92" s="400"/>
      <c r="M92" s="400"/>
      <c r="N92" s="400"/>
      <c r="O92" s="400"/>
    </row>
    <row r="93" spans="9:15">
      <c r="I93" s="420"/>
      <c r="J93" s="421"/>
      <c r="K93" s="421"/>
      <c r="L93" s="400"/>
      <c r="M93" s="400"/>
      <c r="N93" s="400"/>
      <c r="O93" s="400"/>
    </row>
    <row r="94" spans="9:15">
      <c r="I94" s="420"/>
      <c r="J94" s="421"/>
      <c r="K94" s="421"/>
      <c r="L94" s="400"/>
      <c r="M94" s="400"/>
      <c r="N94" s="400"/>
      <c r="O94" s="400"/>
    </row>
    <row r="95" spans="9:15">
      <c r="I95" s="420"/>
      <c r="J95" s="421"/>
      <c r="K95" s="421"/>
      <c r="L95" s="400"/>
      <c r="M95" s="400"/>
      <c r="N95" s="400"/>
      <c r="O95" s="400"/>
    </row>
    <row r="96" spans="9:15">
      <c r="I96" s="420"/>
      <c r="J96" s="421"/>
      <c r="K96" s="421"/>
      <c r="L96" s="400"/>
      <c r="M96" s="400"/>
      <c r="N96" s="400"/>
      <c r="O96" s="400"/>
    </row>
    <row r="97" spans="9:15">
      <c r="I97" s="420"/>
      <c r="J97" s="421"/>
      <c r="K97" s="421"/>
      <c r="L97" s="400"/>
      <c r="M97" s="400"/>
      <c r="N97" s="400"/>
      <c r="O97" s="400"/>
    </row>
    <row r="98" spans="9:15">
      <c r="I98" s="420"/>
      <c r="J98" s="421"/>
      <c r="K98" s="421"/>
      <c r="L98" s="400"/>
      <c r="M98" s="400"/>
      <c r="N98" s="400"/>
      <c r="O98" s="400"/>
    </row>
    <row r="99" spans="9:15">
      <c r="I99" s="420"/>
      <c r="J99" s="421"/>
      <c r="K99" s="421"/>
      <c r="L99" s="400"/>
      <c r="M99" s="400"/>
      <c r="N99" s="400"/>
      <c r="O99" s="400"/>
    </row>
    <row r="100" spans="9:15">
      <c r="I100" s="420"/>
      <c r="J100" s="421"/>
      <c r="K100" s="421"/>
      <c r="L100" s="400"/>
      <c r="M100" s="400"/>
      <c r="N100" s="400"/>
      <c r="O100" s="400"/>
    </row>
    <row r="101" spans="9:15">
      <c r="I101" s="420"/>
      <c r="J101" s="421"/>
      <c r="K101" s="421"/>
      <c r="L101" s="400"/>
      <c r="M101" s="400"/>
      <c r="N101" s="400"/>
      <c r="O101" s="400"/>
    </row>
    <row r="102" spans="9:15">
      <c r="I102" s="420"/>
      <c r="J102" s="421"/>
      <c r="K102" s="421"/>
      <c r="L102" s="400"/>
      <c r="M102" s="400"/>
      <c r="N102" s="400"/>
      <c r="O102" s="400"/>
    </row>
    <row r="103" spans="9:15">
      <c r="I103" s="420"/>
      <c r="J103" s="421"/>
      <c r="K103" s="421"/>
      <c r="L103" s="400"/>
      <c r="M103" s="400"/>
      <c r="N103" s="400"/>
      <c r="O103" s="400"/>
    </row>
    <row r="104" spans="9:15">
      <c r="I104" s="420"/>
      <c r="J104" s="421"/>
      <c r="K104" s="421"/>
      <c r="L104" s="400"/>
      <c r="M104" s="400"/>
      <c r="N104" s="400"/>
      <c r="O104" s="400"/>
    </row>
    <row r="105" spans="9:15">
      <c r="I105" s="420"/>
      <c r="J105" s="421"/>
      <c r="K105" s="421"/>
      <c r="L105" s="400"/>
      <c r="M105" s="400"/>
      <c r="N105" s="400"/>
      <c r="O105" s="400"/>
    </row>
    <row r="106" spans="9:15">
      <c r="I106" s="420"/>
      <c r="J106" s="421"/>
      <c r="K106" s="421"/>
      <c r="L106" s="400"/>
      <c r="M106" s="400"/>
      <c r="N106" s="400"/>
      <c r="O106" s="400"/>
    </row>
    <row r="107" spans="9:15">
      <c r="I107" s="420"/>
      <c r="J107" s="421"/>
      <c r="K107" s="421"/>
      <c r="L107" s="400"/>
      <c r="M107" s="400"/>
      <c r="N107" s="400"/>
      <c r="O107" s="400"/>
    </row>
    <row r="108" spans="9:15">
      <c r="I108" s="420"/>
      <c r="J108" s="421"/>
      <c r="K108" s="421"/>
      <c r="L108" s="400"/>
      <c r="M108" s="400"/>
      <c r="N108" s="400"/>
      <c r="O108" s="400"/>
    </row>
    <row r="109" spans="9:15">
      <c r="I109" s="420"/>
      <c r="J109" s="421"/>
      <c r="K109" s="421"/>
      <c r="L109" s="400"/>
      <c r="M109" s="400"/>
      <c r="N109" s="400"/>
      <c r="O109" s="400"/>
    </row>
    <row r="110" spans="9:15">
      <c r="I110" s="420"/>
      <c r="J110" s="421"/>
      <c r="K110" s="421"/>
      <c r="L110" s="400"/>
      <c r="M110" s="400"/>
      <c r="N110" s="400"/>
      <c r="O110" s="400"/>
    </row>
    <row r="111" spans="9:15">
      <c r="I111" s="420"/>
      <c r="J111" s="421"/>
      <c r="K111" s="421"/>
      <c r="L111" s="400"/>
      <c r="M111" s="400"/>
      <c r="N111" s="400"/>
      <c r="O111" s="400"/>
    </row>
    <row r="112" spans="9:15">
      <c r="I112" s="420"/>
      <c r="J112" s="421"/>
      <c r="K112" s="421"/>
      <c r="L112" s="400"/>
      <c r="M112" s="400"/>
      <c r="N112" s="400"/>
      <c r="O112" s="400"/>
    </row>
    <row r="113" spans="9:15">
      <c r="I113" s="420"/>
      <c r="J113" s="421"/>
      <c r="K113" s="421"/>
      <c r="L113" s="400"/>
      <c r="M113" s="400"/>
      <c r="N113" s="400"/>
      <c r="O113" s="400"/>
    </row>
    <row r="114" spans="9:15">
      <c r="I114" s="420"/>
      <c r="J114" s="421"/>
      <c r="K114" s="421"/>
      <c r="L114" s="400"/>
      <c r="M114" s="400"/>
      <c r="N114" s="400"/>
      <c r="O114" s="400"/>
    </row>
    <row r="115" spans="9:15">
      <c r="I115" s="420"/>
      <c r="J115" s="421"/>
      <c r="K115" s="421"/>
      <c r="L115" s="400"/>
      <c r="M115" s="400"/>
      <c r="N115" s="400"/>
      <c r="O115" s="400"/>
    </row>
    <row r="116" spans="9:15">
      <c r="I116" s="420"/>
      <c r="J116" s="421"/>
      <c r="K116" s="421"/>
      <c r="L116" s="400"/>
      <c r="M116" s="400"/>
      <c r="N116" s="400"/>
      <c r="O116" s="400"/>
    </row>
    <row r="117" spans="9:15">
      <c r="I117" s="420"/>
      <c r="J117" s="421"/>
      <c r="K117" s="421"/>
      <c r="L117" s="400"/>
      <c r="M117" s="400"/>
      <c r="N117" s="400"/>
      <c r="O117" s="400"/>
    </row>
    <row r="118" spans="9:15">
      <c r="I118" s="420"/>
      <c r="J118" s="421"/>
      <c r="K118" s="421"/>
      <c r="L118" s="400"/>
      <c r="M118" s="400"/>
      <c r="N118" s="400"/>
      <c r="O118" s="400"/>
    </row>
    <row r="119" spans="9:15">
      <c r="I119" s="420"/>
      <c r="J119" s="421"/>
      <c r="K119" s="421"/>
      <c r="L119" s="400"/>
      <c r="M119" s="400"/>
      <c r="N119" s="400"/>
      <c r="O119" s="400"/>
    </row>
    <row r="120" spans="9:15">
      <c r="I120" s="420"/>
      <c r="J120" s="421"/>
      <c r="K120" s="421"/>
      <c r="L120" s="400"/>
      <c r="M120" s="400"/>
      <c r="N120" s="400"/>
      <c r="O120" s="400"/>
    </row>
    <row r="121" spans="9:15">
      <c r="I121" s="420"/>
      <c r="J121" s="421"/>
      <c r="K121" s="421"/>
      <c r="L121" s="400"/>
      <c r="M121" s="400"/>
      <c r="N121" s="400"/>
      <c r="O121" s="400"/>
    </row>
    <row r="122" spans="9:15">
      <c r="I122" s="420"/>
      <c r="J122" s="421"/>
      <c r="K122" s="421"/>
      <c r="L122" s="400"/>
      <c r="M122" s="400"/>
      <c r="N122" s="400"/>
      <c r="O122" s="400"/>
    </row>
    <row r="123" spans="9:15">
      <c r="I123" s="420"/>
      <c r="J123" s="421"/>
      <c r="K123" s="421"/>
      <c r="L123" s="400"/>
      <c r="M123" s="400"/>
      <c r="N123" s="400"/>
      <c r="O123" s="400"/>
    </row>
    <row r="124" spans="9:15">
      <c r="I124" s="420"/>
      <c r="J124" s="421"/>
      <c r="K124" s="421"/>
      <c r="L124" s="400"/>
      <c r="M124" s="400"/>
      <c r="N124" s="400"/>
      <c r="O124" s="400"/>
    </row>
    <row r="125" spans="9:15">
      <c r="I125" s="420"/>
      <c r="J125" s="421"/>
      <c r="K125" s="421"/>
      <c r="L125" s="400"/>
      <c r="M125" s="400"/>
      <c r="N125" s="400"/>
      <c r="O125" s="400"/>
    </row>
    <row r="126" spans="9:15">
      <c r="I126" s="420"/>
      <c r="J126" s="421"/>
      <c r="K126" s="421"/>
      <c r="L126" s="400"/>
      <c r="M126" s="400"/>
      <c r="N126" s="400"/>
      <c r="O126" s="400"/>
    </row>
    <row r="127" spans="9:15">
      <c r="I127" s="420"/>
      <c r="J127" s="421"/>
      <c r="K127" s="421"/>
      <c r="L127" s="400"/>
      <c r="M127" s="400"/>
      <c r="N127" s="400"/>
      <c r="O127" s="400"/>
    </row>
    <row r="128" spans="9:15">
      <c r="I128" s="420"/>
      <c r="J128" s="421"/>
      <c r="K128" s="421"/>
      <c r="L128" s="400"/>
      <c r="M128" s="400"/>
      <c r="N128" s="400"/>
      <c r="O128" s="400"/>
    </row>
    <row r="129" spans="9:15">
      <c r="I129" s="420"/>
      <c r="J129" s="421"/>
      <c r="K129" s="421"/>
      <c r="L129" s="400"/>
      <c r="M129" s="400"/>
      <c r="N129" s="400"/>
      <c r="O129" s="400"/>
    </row>
    <row r="130" spans="9:15">
      <c r="I130" s="420"/>
      <c r="J130" s="421"/>
      <c r="K130" s="421"/>
      <c r="L130" s="400"/>
      <c r="M130" s="400"/>
      <c r="N130" s="400"/>
      <c r="O130" s="400"/>
    </row>
    <row r="131" spans="9:15">
      <c r="I131" s="420"/>
      <c r="J131" s="421"/>
      <c r="K131" s="421"/>
      <c r="L131" s="400"/>
      <c r="M131" s="400"/>
      <c r="N131" s="400"/>
      <c r="O131" s="400"/>
    </row>
    <row r="132" spans="9:15">
      <c r="I132" s="420"/>
      <c r="J132" s="421"/>
      <c r="K132" s="421"/>
      <c r="L132" s="400"/>
      <c r="M132" s="400"/>
      <c r="N132" s="400"/>
      <c r="O132" s="400"/>
    </row>
    <row r="133" spans="9:15">
      <c r="I133" s="420"/>
      <c r="J133" s="421"/>
      <c r="K133" s="421"/>
      <c r="L133" s="400"/>
      <c r="M133" s="400"/>
      <c r="N133" s="400"/>
      <c r="O133" s="400"/>
    </row>
    <row r="134" spans="9:15">
      <c r="I134" s="420"/>
      <c r="J134" s="421"/>
      <c r="K134" s="421"/>
      <c r="L134" s="400"/>
      <c r="M134" s="400"/>
      <c r="N134" s="400"/>
      <c r="O134" s="400"/>
    </row>
    <row r="135" spans="9:15">
      <c r="I135" s="420"/>
      <c r="J135" s="421"/>
      <c r="K135" s="421"/>
      <c r="L135" s="400"/>
      <c r="M135" s="400"/>
      <c r="N135" s="400"/>
      <c r="O135" s="400"/>
    </row>
    <row r="136" spans="9:15">
      <c r="I136" s="420"/>
      <c r="J136" s="421"/>
      <c r="K136" s="421"/>
      <c r="L136" s="400"/>
      <c r="M136" s="400"/>
      <c r="N136" s="400"/>
      <c r="O136" s="400"/>
    </row>
    <row r="137" spans="9:15">
      <c r="I137" s="420"/>
      <c r="J137" s="421"/>
      <c r="K137" s="421"/>
      <c r="L137" s="400"/>
      <c r="M137" s="400"/>
      <c r="N137" s="400"/>
      <c r="O137" s="400"/>
    </row>
    <row r="138" spans="9:15">
      <c r="I138" s="420"/>
      <c r="J138" s="421"/>
      <c r="K138" s="421"/>
      <c r="L138" s="400"/>
      <c r="M138" s="400"/>
      <c r="N138" s="400"/>
      <c r="O138" s="400"/>
    </row>
    <row r="139" spans="9:15">
      <c r="I139" s="420"/>
      <c r="J139" s="421"/>
      <c r="K139" s="421"/>
      <c r="L139" s="400"/>
      <c r="M139" s="400"/>
      <c r="N139" s="400"/>
      <c r="O139" s="400"/>
    </row>
    <row r="140" spans="9:15">
      <c r="I140" s="420"/>
      <c r="J140" s="421"/>
      <c r="K140" s="421"/>
      <c r="L140" s="400"/>
      <c r="M140" s="400"/>
      <c r="N140" s="400"/>
      <c r="O140" s="400"/>
    </row>
    <row r="141" spans="9:15">
      <c r="I141" s="420"/>
      <c r="J141" s="421"/>
      <c r="K141" s="421"/>
      <c r="L141" s="400"/>
      <c r="M141" s="400"/>
      <c r="N141" s="400"/>
      <c r="O141" s="400"/>
    </row>
    <row r="142" spans="9:15">
      <c r="I142" s="420"/>
      <c r="J142" s="421"/>
      <c r="K142" s="421"/>
      <c r="L142" s="400"/>
      <c r="M142" s="400"/>
      <c r="N142" s="400"/>
      <c r="O142" s="400"/>
    </row>
    <row r="143" spans="9:15">
      <c r="I143" s="420"/>
      <c r="J143" s="421"/>
      <c r="K143" s="421"/>
      <c r="L143" s="400"/>
      <c r="M143" s="400"/>
      <c r="N143" s="400"/>
      <c r="O143" s="400"/>
    </row>
    <row r="144" spans="9:15">
      <c r="I144" s="420"/>
      <c r="J144" s="421"/>
      <c r="K144" s="421"/>
      <c r="L144" s="400"/>
      <c r="M144" s="400"/>
      <c r="N144" s="400"/>
      <c r="O144" s="400"/>
    </row>
    <row r="145" spans="9:15">
      <c r="I145" s="420"/>
      <c r="J145" s="421"/>
      <c r="K145" s="421"/>
      <c r="L145" s="400"/>
      <c r="M145" s="400"/>
      <c r="N145" s="400"/>
      <c r="O145" s="400"/>
    </row>
    <row r="146" spans="9:15">
      <c r="I146" s="420"/>
      <c r="J146" s="421"/>
      <c r="K146" s="421"/>
      <c r="L146" s="400"/>
      <c r="M146" s="400"/>
      <c r="N146" s="400"/>
      <c r="O146" s="400"/>
    </row>
    <row r="147" spans="9:15">
      <c r="I147" s="420"/>
      <c r="J147" s="421"/>
      <c r="K147" s="421"/>
      <c r="L147" s="400"/>
      <c r="M147" s="400"/>
      <c r="N147" s="400"/>
      <c r="O147" s="400"/>
    </row>
    <row r="148" spans="9:15">
      <c r="I148" s="420"/>
      <c r="J148" s="421"/>
      <c r="K148" s="421"/>
      <c r="L148" s="400"/>
      <c r="M148" s="400"/>
      <c r="N148" s="400"/>
      <c r="O148" s="400"/>
    </row>
    <row r="149" spans="9:15">
      <c r="I149" s="420"/>
      <c r="J149" s="421"/>
      <c r="K149" s="421"/>
      <c r="L149" s="400"/>
      <c r="M149" s="400"/>
      <c r="N149" s="400"/>
      <c r="O149" s="400"/>
    </row>
    <row r="150" spans="9:15">
      <c r="I150" s="420"/>
      <c r="J150" s="421"/>
      <c r="K150" s="421"/>
      <c r="L150" s="400"/>
      <c r="M150" s="400"/>
      <c r="N150" s="400"/>
      <c r="O150" s="400"/>
    </row>
    <row r="151" spans="9:15">
      <c r="I151" s="420"/>
      <c r="J151" s="421"/>
      <c r="K151" s="421"/>
      <c r="L151" s="400"/>
      <c r="M151" s="400"/>
      <c r="N151" s="400"/>
      <c r="O151" s="400"/>
    </row>
    <row r="152" spans="9:15">
      <c r="I152" s="420"/>
      <c r="J152" s="421"/>
      <c r="K152" s="421"/>
      <c r="L152" s="400"/>
      <c r="M152" s="400"/>
      <c r="N152" s="400"/>
      <c r="O152" s="400"/>
    </row>
    <row r="153" spans="9:15">
      <c r="I153" s="420"/>
      <c r="J153" s="421"/>
      <c r="K153" s="421"/>
      <c r="L153" s="400"/>
      <c r="M153" s="400"/>
      <c r="N153" s="400"/>
      <c r="O153" s="400"/>
    </row>
    <row r="154" spans="9:15">
      <c r="I154" s="420"/>
      <c r="J154" s="421"/>
      <c r="K154" s="421"/>
      <c r="L154" s="400"/>
      <c r="M154" s="400"/>
      <c r="N154" s="400"/>
      <c r="O154" s="400"/>
    </row>
    <row r="155" spans="9:15">
      <c r="I155" s="420"/>
      <c r="J155" s="421"/>
      <c r="K155" s="421"/>
      <c r="L155" s="400"/>
      <c r="M155" s="400"/>
      <c r="N155" s="400"/>
      <c r="O155" s="400"/>
    </row>
    <row r="156" spans="9:15">
      <c r="I156" s="420"/>
      <c r="J156" s="421"/>
      <c r="K156" s="421"/>
      <c r="L156" s="400"/>
      <c r="M156" s="400"/>
      <c r="N156" s="400"/>
      <c r="O156" s="400"/>
    </row>
    <row r="157" spans="9:15">
      <c r="I157" s="420"/>
      <c r="J157" s="421"/>
      <c r="K157" s="421"/>
      <c r="L157" s="400"/>
      <c r="M157" s="400"/>
      <c r="N157" s="400"/>
      <c r="O157" s="400"/>
    </row>
    <row r="158" spans="9:15">
      <c r="I158" s="420"/>
      <c r="J158" s="421"/>
      <c r="K158" s="421"/>
      <c r="L158" s="400"/>
      <c r="M158" s="400"/>
      <c r="N158" s="400"/>
      <c r="O158" s="400"/>
    </row>
    <row r="159" spans="9:15">
      <c r="I159" s="420"/>
      <c r="J159" s="421"/>
      <c r="K159" s="421"/>
      <c r="L159" s="400"/>
      <c r="M159" s="400"/>
      <c r="N159" s="400"/>
      <c r="O159" s="400"/>
    </row>
    <row r="160" spans="9:15">
      <c r="I160" s="420"/>
      <c r="J160" s="421"/>
      <c r="K160" s="421"/>
      <c r="L160" s="400"/>
      <c r="M160" s="400"/>
      <c r="N160" s="400"/>
      <c r="O160" s="400"/>
    </row>
    <row r="161" spans="9:15">
      <c r="I161" s="420"/>
      <c r="J161" s="421"/>
      <c r="K161" s="421"/>
      <c r="L161" s="400"/>
      <c r="M161" s="400"/>
      <c r="N161" s="400"/>
      <c r="O161" s="400"/>
    </row>
    <row r="162" spans="9:15">
      <c r="I162" s="420"/>
      <c r="J162" s="421"/>
      <c r="K162" s="421"/>
      <c r="L162" s="400"/>
      <c r="M162" s="400"/>
      <c r="N162" s="400"/>
      <c r="O162" s="400"/>
    </row>
    <row r="163" spans="9:15">
      <c r="I163" s="420"/>
      <c r="J163" s="421"/>
      <c r="K163" s="421"/>
      <c r="L163" s="400"/>
      <c r="M163" s="400"/>
      <c r="N163" s="400"/>
      <c r="O163" s="400"/>
    </row>
    <row r="164" spans="9:15">
      <c r="I164" s="420"/>
      <c r="J164" s="421"/>
      <c r="K164" s="421"/>
      <c r="L164" s="400"/>
      <c r="M164" s="400"/>
      <c r="N164" s="400"/>
      <c r="O164" s="400"/>
    </row>
    <row r="165" spans="9:15">
      <c r="I165" s="420"/>
      <c r="J165" s="421"/>
      <c r="K165" s="421"/>
      <c r="L165" s="400"/>
      <c r="M165" s="400"/>
      <c r="N165" s="400"/>
      <c r="O165" s="400"/>
    </row>
    <row r="166" spans="9:15">
      <c r="I166" s="420"/>
      <c r="J166" s="421"/>
      <c r="K166" s="421"/>
      <c r="L166" s="400"/>
      <c r="M166" s="400"/>
      <c r="N166" s="400"/>
      <c r="O166" s="400"/>
    </row>
    <row r="167" spans="9:15">
      <c r="I167" s="420"/>
      <c r="J167" s="421"/>
      <c r="K167" s="421"/>
      <c r="L167" s="400"/>
      <c r="M167" s="400"/>
      <c r="N167" s="400"/>
      <c r="O167" s="400"/>
    </row>
    <row r="168" spans="9:15">
      <c r="I168" s="420"/>
      <c r="J168" s="421"/>
      <c r="K168" s="421"/>
      <c r="L168" s="400"/>
      <c r="M168" s="400"/>
      <c r="N168" s="400"/>
      <c r="O168" s="400"/>
    </row>
    <row r="169" spans="9:15">
      <c r="I169" s="420"/>
      <c r="J169" s="421"/>
      <c r="K169" s="421"/>
      <c r="L169" s="400"/>
      <c r="M169" s="400"/>
      <c r="N169" s="400"/>
      <c r="O169" s="400"/>
    </row>
    <row r="170" spans="9:15">
      <c r="I170" s="420"/>
      <c r="J170" s="421"/>
      <c r="K170" s="421"/>
      <c r="L170" s="400"/>
      <c r="M170" s="400"/>
      <c r="N170" s="400"/>
      <c r="O170" s="400"/>
    </row>
    <row r="171" spans="9:15">
      <c r="I171" s="420"/>
      <c r="J171" s="421"/>
      <c r="K171" s="421"/>
      <c r="L171" s="400"/>
      <c r="M171" s="400"/>
      <c r="N171" s="400"/>
      <c r="O171" s="400"/>
    </row>
    <row r="172" spans="9:15">
      <c r="I172" s="420"/>
      <c r="J172" s="421"/>
      <c r="K172" s="421"/>
      <c r="L172" s="400"/>
      <c r="M172" s="400"/>
      <c r="N172" s="400"/>
      <c r="O172" s="400"/>
    </row>
    <row r="173" spans="9:15">
      <c r="I173" s="420"/>
      <c r="J173" s="421"/>
      <c r="K173" s="421"/>
      <c r="L173" s="400"/>
      <c r="M173" s="400"/>
      <c r="N173" s="400"/>
      <c r="O173" s="400"/>
    </row>
    <row r="174" spans="9:15">
      <c r="I174" s="420"/>
      <c r="J174" s="421"/>
      <c r="K174" s="421"/>
      <c r="L174" s="400"/>
      <c r="M174" s="400"/>
      <c r="N174" s="400"/>
      <c r="O174" s="400"/>
    </row>
    <row r="175" spans="9:15">
      <c r="I175" s="420"/>
      <c r="J175" s="421"/>
      <c r="K175" s="421"/>
      <c r="L175" s="400"/>
      <c r="M175" s="400"/>
      <c r="N175" s="400"/>
      <c r="O175" s="400"/>
    </row>
    <row r="176" spans="9:15">
      <c r="I176" s="420"/>
      <c r="J176" s="421"/>
      <c r="K176" s="421"/>
      <c r="L176" s="400"/>
      <c r="M176" s="400"/>
      <c r="N176" s="400"/>
      <c r="O176" s="400"/>
    </row>
    <row r="177" spans="9:15">
      <c r="I177" s="420"/>
      <c r="J177" s="421"/>
      <c r="K177" s="421"/>
      <c r="L177" s="400"/>
      <c r="M177" s="400"/>
      <c r="N177" s="400"/>
      <c r="O177" s="400"/>
    </row>
    <row r="178" spans="9:15">
      <c r="I178" s="420"/>
      <c r="J178" s="421"/>
      <c r="K178" s="421"/>
      <c r="L178" s="400"/>
      <c r="M178" s="400"/>
      <c r="N178" s="400"/>
      <c r="O178" s="400"/>
    </row>
    <row r="179" spans="9:15">
      <c r="I179" s="420"/>
      <c r="J179" s="421"/>
      <c r="K179" s="421"/>
      <c r="L179" s="400"/>
      <c r="M179" s="400"/>
      <c r="N179" s="400"/>
      <c r="O179" s="400"/>
    </row>
    <row r="180" spans="9:15">
      <c r="I180" s="420"/>
      <c r="J180" s="421"/>
      <c r="K180" s="421"/>
      <c r="L180" s="400"/>
      <c r="M180" s="400"/>
      <c r="N180" s="400"/>
      <c r="O180" s="400"/>
    </row>
    <row r="181" spans="9:15">
      <c r="I181" s="420"/>
      <c r="J181" s="421"/>
      <c r="K181" s="421"/>
      <c r="L181" s="400"/>
      <c r="M181" s="400"/>
      <c r="N181" s="400"/>
      <c r="O181" s="400"/>
    </row>
    <row r="182" spans="9:15">
      <c r="I182" s="420"/>
      <c r="J182" s="421"/>
      <c r="K182" s="421"/>
      <c r="L182" s="400"/>
      <c r="M182" s="400"/>
      <c r="N182" s="400"/>
      <c r="O182" s="400"/>
    </row>
    <row r="183" spans="9:15">
      <c r="I183" s="420"/>
      <c r="J183" s="421"/>
      <c r="K183" s="421"/>
      <c r="L183" s="400"/>
      <c r="M183" s="400"/>
      <c r="N183" s="400"/>
      <c r="O183" s="400"/>
    </row>
    <row r="184" spans="9:15">
      <c r="I184" s="420"/>
      <c r="J184" s="421"/>
      <c r="K184" s="421"/>
      <c r="L184" s="400"/>
      <c r="M184" s="400"/>
      <c r="N184" s="400"/>
      <c r="O184" s="400"/>
    </row>
    <row r="185" spans="9:15">
      <c r="I185" s="420"/>
      <c r="J185" s="421"/>
      <c r="K185" s="421"/>
      <c r="L185" s="400"/>
      <c r="M185" s="400"/>
      <c r="N185" s="400"/>
      <c r="O185" s="400"/>
    </row>
    <row r="186" spans="9:15">
      <c r="I186" s="420"/>
      <c r="J186" s="421"/>
      <c r="K186" s="421"/>
      <c r="L186" s="400"/>
      <c r="M186" s="400"/>
      <c r="N186" s="400"/>
      <c r="O186" s="400"/>
    </row>
    <row r="187" spans="9:15">
      <c r="I187" s="420"/>
      <c r="J187" s="421"/>
      <c r="K187" s="421"/>
      <c r="L187" s="400"/>
      <c r="M187" s="400"/>
      <c r="N187" s="400"/>
      <c r="O187" s="400"/>
    </row>
    <row r="188" spans="9:15">
      <c r="I188" s="420"/>
      <c r="J188" s="421"/>
      <c r="K188" s="421"/>
      <c r="L188" s="400"/>
      <c r="M188" s="400"/>
      <c r="N188" s="400"/>
      <c r="O188" s="400"/>
    </row>
    <row r="189" spans="9:15">
      <c r="I189" s="420"/>
      <c r="J189" s="421"/>
      <c r="K189" s="421"/>
      <c r="L189" s="400"/>
      <c r="M189" s="400"/>
      <c r="N189" s="400"/>
      <c r="O189" s="400"/>
    </row>
    <row r="190" spans="9:15">
      <c r="I190" s="420"/>
      <c r="J190" s="421"/>
      <c r="K190" s="421"/>
      <c r="L190" s="400"/>
      <c r="M190" s="400"/>
      <c r="N190" s="400"/>
      <c r="O190" s="400"/>
    </row>
    <row r="191" spans="9:15">
      <c r="I191" s="420"/>
      <c r="J191" s="421"/>
      <c r="K191" s="421"/>
      <c r="L191" s="400"/>
      <c r="M191" s="400"/>
      <c r="N191" s="400"/>
      <c r="O191" s="400"/>
    </row>
    <row r="192" spans="9:15">
      <c r="I192" s="420"/>
      <c r="J192" s="421"/>
      <c r="K192" s="421"/>
      <c r="L192" s="400"/>
      <c r="M192" s="400"/>
      <c r="N192" s="400"/>
      <c r="O192" s="400"/>
    </row>
    <row r="193" spans="9:15">
      <c r="I193" s="420"/>
      <c r="J193" s="421"/>
      <c r="K193" s="421"/>
      <c r="L193" s="400"/>
      <c r="M193" s="400"/>
      <c r="N193" s="400"/>
      <c r="O193" s="400"/>
    </row>
    <row r="194" spans="9:15">
      <c r="I194" s="420"/>
      <c r="J194" s="421"/>
      <c r="K194" s="421"/>
      <c r="L194" s="400"/>
      <c r="M194" s="400"/>
      <c r="N194" s="400"/>
      <c r="O194" s="400"/>
    </row>
    <row r="195" spans="9:15">
      <c r="I195" s="420"/>
      <c r="J195" s="421"/>
      <c r="K195" s="421"/>
      <c r="L195" s="400"/>
      <c r="M195" s="400"/>
      <c r="N195" s="400"/>
      <c r="O195" s="400"/>
    </row>
    <row r="196" spans="9:15">
      <c r="I196" s="420"/>
      <c r="J196" s="421"/>
      <c r="K196" s="421"/>
      <c r="L196" s="400"/>
      <c r="M196" s="400"/>
      <c r="N196" s="400"/>
      <c r="O196" s="400"/>
    </row>
    <row r="197" spans="9:15">
      <c r="I197" s="420"/>
      <c r="J197" s="421"/>
      <c r="K197" s="421"/>
      <c r="L197" s="400"/>
      <c r="M197" s="400"/>
      <c r="N197" s="400"/>
      <c r="O197" s="400"/>
    </row>
    <row r="198" spans="9:15">
      <c r="I198" s="420"/>
      <c r="J198" s="421"/>
      <c r="K198" s="421"/>
      <c r="L198" s="400"/>
      <c r="M198" s="400"/>
      <c r="N198" s="400"/>
      <c r="O198" s="400"/>
    </row>
    <row r="199" spans="9:15">
      <c r="I199" s="420"/>
      <c r="J199" s="421"/>
      <c r="K199" s="421"/>
      <c r="L199" s="400"/>
      <c r="M199" s="400"/>
      <c r="N199" s="400"/>
      <c r="O199" s="400"/>
    </row>
    <row r="200" spans="9:15">
      <c r="I200" s="420"/>
      <c r="J200" s="421"/>
      <c r="K200" s="421"/>
      <c r="L200" s="400"/>
      <c r="M200" s="400"/>
      <c r="N200" s="400"/>
      <c r="O200" s="400"/>
    </row>
    <row r="201" spans="9:15">
      <c r="I201" s="420"/>
      <c r="J201" s="421"/>
      <c r="K201" s="421"/>
      <c r="L201" s="400"/>
      <c r="M201" s="400"/>
      <c r="N201" s="400"/>
      <c r="O201" s="400"/>
    </row>
    <row r="202" spans="9:15">
      <c r="I202" s="420"/>
      <c r="J202" s="421"/>
      <c r="K202" s="421"/>
      <c r="L202" s="400"/>
      <c r="M202" s="400"/>
      <c r="N202" s="400"/>
      <c r="O202" s="400"/>
    </row>
    <row r="203" spans="9:15">
      <c r="I203" s="420"/>
      <c r="J203" s="421"/>
      <c r="K203" s="421"/>
      <c r="L203" s="400"/>
      <c r="M203" s="400"/>
      <c r="N203" s="400"/>
      <c r="O203" s="400"/>
    </row>
    <row r="204" spans="9:15">
      <c r="I204" s="420"/>
      <c r="J204" s="421"/>
      <c r="K204" s="421"/>
      <c r="L204" s="400"/>
      <c r="M204" s="400"/>
      <c r="N204" s="400"/>
      <c r="O204" s="400"/>
    </row>
    <row r="205" spans="9:15">
      <c r="I205" s="420"/>
      <c r="J205" s="421"/>
      <c r="K205" s="421"/>
      <c r="L205" s="400"/>
      <c r="M205" s="400"/>
      <c r="N205" s="400"/>
      <c r="O205" s="400"/>
    </row>
    <row r="206" spans="9:15">
      <c r="I206" s="420"/>
      <c r="J206" s="421"/>
      <c r="K206" s="421"/>
      <c r="L206" s="400"/>
      <c r="M206" s="400"/>
      <c r="N206" s="400"/>
      <c r="O206" s="400"/>
    </row>
    <row r="207" spans="9:15">
      <c r="I207" s="420"/>
      <c r="J207" s="421"/>
      <c r="K207" s="421"/>
      <c r="L207" s="400"/>
      <c r="M207" s="400"/>
      <c r="N207" s="400"/>
      <c r="O207" s="400"/>
    </row>
    <row r="208" spans="9:15">
      <c r="I208" s="420"/>
      <c r="J208" s="421"/>
      <c r="K208" s="421"/>
      <c r="L208" s="400"/>
      <c r="M208" s="400"/>
      <c r="N208" s="400"/>
      <c r="O208" s="400"/>
    </row>
    <row r="209" spans="9:15">
      <c r="I209" s="420"/>
      <c r="J209" s="421"/>
      <c r="K209" s="421"/>
      <c r="L209" s="400"/>
      <c r="M209" s="400"/>
      <c r="N209" s="400"/>
      <c r="O209" s="400"/>
    </row>
    <row r="210" spans="9:15">
      <c r="I210" s="420"/>
      <c r="J210" s="421"/>
      <c r="K210" s="421"/>
      <c r="L210" s="400"/>
      <c r="M210" s="400"/>
      <c r="N210" s="400"/>
      <c r="O210" s="400"/>
    </row>
    <row r="211" spans="9:15">
      <c r="I211" s="420"/>
      <c r="J211" s="421"/>
      <c r="K211" s="421"/>
      <c r="L211" s="400"/>
      <c r="M211" s="400"/>
      <c r="N211" s="400"/>
      <c r="O211" s="400"/>
    </row>
    <row r="212" spans="9:15">
      <c r="I212" s="420"/>
      <c r="J212" s="421"/>
      <c r="K212" s="421"/>
      <c r="L212" s="400"/>
      <c r="M212" s="400"/>
      <c r="N212" s="400"/>
      <c r="O212" s="400"/>
    </row>
    <row r="213" spans="9:15">
      <c r="I213" s="420"/>
      <c r="J213" s="421"/>
      <c r="K213" s="421"/>
      <c r="L213" s="400"/>
      <c r="M213" s="400"/>
      <c r="N213" s="400"/>
      <c r="O213" s="400"/>
    </row>
    <row r="214" spans="9:15">
      <c r="I214" s="420"/>
      <c r="J214" s="421"/>
      <c r="K214" s="421"/>
      <c r="L214" s="400"/>
      <c r="M214" s="400"/>
      <c r="N214" s="400"/>
      <c r="O214" s="400"/>
    </row>
    <row r="215" spans="9:15">
      <c r="I215" s="420"/>
      <c r="J215" s="421"/>
      <c r="K215" s="421"/>
      <c r="L215" s="400"/>
      <c r="M215" s="400"/>
      <c r="N215" s="400"/>
      <c r="O215" s="400"/>
    </row>
    <row r="216" spans="9:15">
      <c r="I216" s="420"/>
      <c r="J216" s="421"/>
      <c r="K216" s="421"/>
      <c r="L216" s="400"/>
      <c r="M216" s="400"/>
      <c r="N216" s="400"/>
      <c r="O216" s="400"/>
    </row>
    <row r="217" spans="9:15">
      <c r="I217" s="420"/>
      <c r="J217" s="421"/>
      <c r="K217" s="421"/>
      <c r="L217" s="400"/>
      <c r="M217" s="400"/>
      <c r="N217" s="400"/>
      <c r="O217" s="400"/>
    </row>
    <row r="218" spans="9:15">
      <c r="I218" s="420"/>
      <c r="J218" s="421"/>
      <c r="K218" s="421"/>
      <c r="L218" s="400"/>
      <c r="M218" s="400"/>
      <c r="N218" s="400"/>
      <c r="O218" s="400"/>
    </row>
    <row r="219" spans="9:15">
      <c r="I219" s="420"/>
      <c r="J219" s="421"/>
      <c r="K219" s="421"/>
      <c r="L219" s="400"/>
      <c r="M219" s="400"/>
      <c r="N219" s="400"/>
      <c r="O219" s="400"/>
    </row>
    <row r="220" spans="9:15">
      <c r="I220" s="420"/>
      <c r="J220" s="421"/>
      <c r="K220" s="421"/>
      <c r="L220" s="400"/>
      <c r="M220" s="400"/>
      <c r="N220" s="400"/>
      <c r="O220" s="400"/>
    </row>
    <row r="221" spans="9:15">
      <c r="I221" s="420"/>
      <c r="J221" s="421"/>
      <c r="K221" s="421"/>
      <c r="L221" s="400"/>
      <c r="M221" s="400"/>
      <c r="N221" s="400"/>
      <c r="O221" s="400"/>
    </row>
    <row r="222" spans="9:15">
      <c r="I222" s="420"/>
      <c r="J222" s="421"/>
      <c r="K222" s="421"/>
      <c r="L222" s="400"/>
      <c r="M222" s="400"/>
      <c r="N222" s="400"/>
      <c r="O222" s="400"/>
    </row>
    <row r="223" spans="9:15">
      <c r="I223" s="420"/>
      <c r="J223" s="421"/>
      <c r="K223" s="421"/>
      <c r="L223" s="400"/>
      <c r="M223" s="400"/>
      <c r="N223" s="400"/>
      <c r="O223" s="400"/>
    </row>
    <row r="224" spans="9:15">
      <c r="I224" s="420"/>
      <c r="J224" s="421"/>
      <c r="K224" s="421"/>
      <c r="L224" s="400"/>
      <c r="M224" s="400"/>
      <c r="N224" s="400"/>
      <c r="O224" s="400"/>
    </row>
    <row r="225" spans="9:15">
      <c r="I225" s="420"/>
      <c r="J225" s="421"/>
      <c r="K225" s="421"/>
      <c r="L225" s="400"/>
      <c r="M225" s="400"/>
      <c r="N225" s="400"/>
      <c r="O225" s="400"/>
    </row>
    <row r="226" spans="9:15">
      <c r="I226" s="420"/>
      <c r="J226" s="421"/>
      <c r="K226" s="421"/>
      <c r="L226" s="400"/>
      <c r="M226" s="400"/>
      <c r="N226" s="400"/>
      <c r="O226" s="400"/>
    </row>
    <row r="227" spans="9:15">
      <c r="I227" s="420"/>
      <c r="J227" s="421"/>
      <c r="K227" s="421"/>
      <c r="L227" s="400"/>
      <c r="M227" s="400"/>
      <c r="N227" s="400"/>
      <c r="O227" s="400"/>
    </row>
    <row r="228" spans="9:15">
      <c r="I228" s="420"/>
      <c r="J228" s="421"/>
      <c r="K228" s="421"/>
      <c r="L228" s="400"/>
      <c r="M228" s="400"/>
      <c r="N228" s="400"/>
      <c r="O228" s="400"/>
    </row>
    <row r="229" spans="9:15">
      <c r="I229" s="420"/>
      <c r="J229" s="421"/>
      <c r="K229" s="421"/>
      <c r="L229" s="400"/>
      <c r="M229" s="400"/>
      <c r="N229" s="400"/>
      <c r="O229" s="400"/>
    </row>
    <row r="230" spans="9:15">
      <c r="I230" s="420"/>
      <c r="J230" s="421"/>
      <c r="K230" s="421"/>
      <c r="L230" s="400"/>
      <c r="M230" s="400"/>
      <c r="N230" s="400"/>
      <c r="O230" s="400"/>
    </row>
    <row r="231" spans="9:15">
      <c r="I231" s="420"/>
      <c r="J231" s="421"/>
      <c r="K231" s="421"/>
      <c r="L231" s="400"/>
      <c r="M231" s="400"/>
      <c r="N231" s="400"/>
      <c r="O231" s="400"/>
    </row>
    <row r="232" spans="9:15">
      <c r="I232" s="420"/>
      <c r="J232" s="421"/>
      <c r="K232" s="421"/>
      <c r="L232" s="400"/>
      <c r="M232" s="400"/>
      <c r="N232" s="400"/>
      <c r="O232" s="400"/>
    </row>
    <row r="233" spans="9:15">
      <c r="I233" s="420"/>
      <c r="J233" s="421"/>
      <c r="K233" s="421"/>
      <c r="L233" s="400"/>
      <c r="M233" s="400"/>
      <c r="N233" s="400"/>
      <c r="O233" s="400"/>
    </row>
    <row r="234" spans="9:15">
      <c r="I234" s="420"/>
      <c r="J234" s="421"/>
      <c r="K234" s="421"/>
      <c r="L234" s="400"/>
      <c r="M234" s="400"/>
      <c r="N234" s="400"/>
      <c r="O234" s="400"/>
    </row>
    <row r="235" spans="9:15">
      <c r="I235" s="420"/>
      <c r="J235" s="421"/>
      <c r="K235" s="421"/>
      <c r="L235" s="400"/>
      <c r="M235" s="400"/>
      <c r="N235" s="400"/>
      <c r="O235" s="400"/>
    </row>
    <row r="236" spans="9:15">
      <c r="I236" s="420"/>
      <c r="J236" s="421"/>
      <c r="K236" s="421"/>
      <c r="L236" s="400"/>
      <c r="M236" s="400"/>
      <c r="N236" s="400"/>
      <c r="O236" s="400"/>
    </row>
    <row r="237" spans="9:15">
      <c r="I237" s="420"/>
      <c r="J237" s="421"/>
      <c r="K237" s="421"/>
      <c r="L237" s="400"/>
      <c r="M237" s="400"/>
      <c r="N237" s="400"/>
      <c r="O237" s="400"/>
    </row>
    <row r="238" spans="9:15">
      <c r="I238" s="420"/>
      <c r="J238" s="421"/>
      <c r="K238" s="421"/>
      <c r="L238" s="400"/>
      <c r="M238" s="400"/>
      <c r="N238" s="400"/>
      <c r="O238" s="400"/>
    </row>
    <row r="239" spans="9:15">
      <c r="I239" s="420"/>
      <c r="J239" s="421"/>
      <c r="K239" s="421"/>
      <c r="L239" s="400"/>
      <c r="M239" s="400"/>
      <c r="N239" s="400"/>
      <c r="O239" s="400"/>
    </row>
    <row r="240" spans="9:15">
      <c r="I240" s="420"/>
      <c r="J240" s="421"/>
      <c r="K240" s="421"/>
      <c r="L240" s="400"/>
      <c r="M240" s="400"/>
      <c r="N240" s="400"/>
      <c r="O240" s="400"/>
    </row>
    <row r="241" spans="9:15">
      <c r="I241" s="420"/>
      <c r="J241" s="421"/>
      <c r="K241" s="421"/>
      <c r="L241" s="400"/>
      <c r="M241" s="400"/>
      <c r="N241" s="400"/>
      <c r="O241" s="400"/>
    </row>
    <row r="242" spans="9:15">
      <c r="I242" s="420"/>
      <c r="J242" s="421"/>
      <c r="K242" s="421"/>
      <c r="L242" s="400"/>
      <c r="M242" s="400"/>
      <c r="N242" s="400"/>
      <c r="O242" s="400"/>
    </row>
    <row r="243" spans="9:15">
      <c r="I243" s="420"/>
      <c r="J243" s="421"/>
      <c r="K243" s="421"/>
      <c r="L243" s="400"/>
      <c r="M243" s="400"/>
      <c r="N243" s="400"/>
      <c r="O243" s="400"/>
    </row>
    <row r="244" spans="9:15">
      <c r="I244" s="420"/>
      <c r="J244" s="421"/>
      <c r="K244" s="421"/>
      <c r="L244" s="400"/>
      <c r="M244" s="400"/>
      <c r="N244" s="400"/>
      <c r="O244" s="400"/>
    </row>
    <row r="245" spans="9:15">
      <c r="I245" s="420"/>
      <c r="J245" s="421"/>
      <c r="K245" s="421"/>
      <c r="L245" s="400"/>
      <c r="M245" s="400"/>
      <c r="N245" s="400"/>
      <c r="O245" s="400"/>
    </row>
    <row r="246" spans="9:15">
      <c r="I246" s="420"/>
      <c r="J246" s="421"/>
      <c r="K246" s="421"/>
      <c r="L246" s="400"/>
      <c r="M246" s="400"/>
      <c r="N246" s="400"/>
      <c r="O246" s="400"/>
    </row>
    <row r="247" spans="9:15">
      <c r="I247" s="420"/>
      <c r="J247" s="421"/>
      <c r="K247" s="421"/>
      <c r="L247" s="400"/>
      <c r="M247" s="400"/>
      <c r="N247" s="400"/>
      <c r="O247" s="400"/>
    </row>
    <row r="248" spans="9:15">
      <c r="I248" s="420"/>
      <c r="J248" s="421"/>
      <c r="K248" s="421"/>
      <c r="L248" s="400"/>
      <c r="M248" s="400"/>
      <c r="N248" s="400"/>
      <c r="O248" s="400"/>
    </row>
    <row r="249" spans="9:15">
      <c r="I249" s="420"/>
      <c r="J249" s="421"/>
      <c r="K249" s="421"/>
      <c r="L249" s="400"/>
      <c r="M249" s="400"/>
      <c r="N249" s="400"/>
      <c r="O249" s="400"/>
    </row>
    <row r="250" spans="9:15">
      <c r="I250" s="420"/>
      <c r="J250" s="421"/>
      <c r="K250" s="421"/>
      <c r="L250" s="400"/>
      <c r="M250" s="400"/>
      <c r="N250" s="400"/>
      <c r="O250" s="400"/>
    </row>
    <row r="251" spans="9:15">
      <c r="I251" s="420"/>
      <c r="J251" s="421"/>
      <c r="K251" s="421"/>
      <c r="L251" s="400"/>
      <c r="M251" s="400"/>
      <c r="N251" s="400"/>
      <c r="O251" s="400"/>
    </row>
    <row r="252" spans="9:15">
      <c r="I252" s="420"/>
      <c r="J252" s="421"/>
      <c r="K252" s="421"/>
      <c r="L252" s="400"/>
      <c r="M252" s="400"/>
      <c r="N252" s="400"/>
      <c r="O252" s="400"/>
    </row>
    <row r="253" spans="9:15">
      <c r="I253" s="420"/>
      <c r="J253" s="421"/>
      <c r="K253" s="421"/>
      <c r="L253" s="400"/>
      <c r="M253" s="400"/>
      <c r="N253" s="400"/>
      <c r="O253" s="400"/>
    </row>
    <row r="254" spans="9:15">
      <c r="I254" s="420"/>
      <c r="J254" s="421"/>
      <c r="K254" s="421"/>
      <c r="L254" s="400"/>
      <c r="M254" s="400"/>
      <c r="N254" s="400"/>
      <c r="O254" s="400"/>
    </row>
    <row r="255" spans="9:15">
      <c r="I255" s="420"/>
      <c r="J255" s="421"/>
      <c r="K255" s="421"/>
      <c r="L255" s="400"/>
      <c r="M255" s="400"/>
      <c r="N255" s="400"/>
      <c r="O255" s="400"/>
    </row>
    <row r="256" spans="9:15">
      <c r="I256" s="420"/>
      <c r="J256" s="421"/>
      <c r="K256" s="421"/>
      <c r="L256" s="400"/>
      <c r="M256" s="400"/>
      <c r="N256" s="400"/>
      <c r="O256" s="400"/>
    </row>
    <row r="257" spans="9:15">
      <c r="I257" s="420"/>
      <c r="J257" s="421"/>
      <c r="K257" s="421"/>
      <c r="L257" s="400"/>
      <c r="M257" s="400"/>
      <c r="N257" s="400"/>
      <c r="O257" s="400"/>
    </row>
    <row r="258" spans="9:15">
      <c r="I258" s="420"/>
      <c r="J258" s="421"/>
      <c r="K258" s="421"/>
      <c r="L258" s="400"/>
      <c r="M258" s="400"/>
      <c r="N258" s="400"/>
      <c r="O258" s="400"/>
    </row>
    <row r="259" spans="9:15">
      <c r="I259" s="420"/>
      <c r="J259" s="421"/>
      <c r="K259" s="421"/>
      <c r="L259" s="400"/>
      <c r="M259" s="400"/>
      <c r="N259" s="400"/>
      <c r="O259" s="400"/>
    </row>
    <row r="260" spans="9:15">
      <c r="I260" s="420"/>
      <c r="J260" s="421"/>
      <c r="K260" s="421"/>
      <c r="L260" s="400"/>
      <c r="M260" s="400"/>
      <c r="N260" s="400"/>
      <c r="O260" s="400"/>
    </row>
    <row r="261" spans="9:15">
      <c r="I261" s="420"/>
      <c r="J261" s="421"/>
      <c r="K261" s="421"/>
      <c r="L261" s="400"/>
      <c r="M261" s="400"/>
      <c r="N261" s="400"/>
      <c r="O261" s="400"/>
    </row>
    <row r="262" spans="9:15">
      <c r="I262" s="420"/>
      <c r="J262" s="421"/>
      <c r="K262" s="421"/>
      <c r="L262" s="400"/>
      <c r="M262" s="400"/>
      <c r="N262" s="400"/>
      <c r="O262" s="400"/>
    </row>
    <row r="263" spans="9:15">
      <c r="I263" s="420"/>
      <c r="J263" s="421"/>
      <c r="K263" s="421"/>
      <c r="L263" s="400"/>
      <c r="M263" s="400"/>
      <c r="N263" s="400"/>
      <c r="O263" s="400"/>
    </row>
    <row r="264" spans="9:15">
      <c r="I264" s="420"/>
      <c r="J264" s="421"/>
      <c r="K264" s="421"/>
      <c r="L264" s="400"/>
      <c r="M264" s="400"/>
      <c r="N264" s="400"/>
      <c r="O264" s="400"/>
    </row>
    <row r="265" spans="9:15">
      <c r="I265" s="420"/>
      <c r="J265" s="421"/>
      <c r="K265" s="421"/>
      <c r="L265" s="400"/>
      <c r="M265" s="400"/>
      <c r="N265" s="400"/>
      <c r="O265" s="400"/>
    </row>
    <row r="266" spans="9:15">
      <c r="I266" s="420"/>
      <c r="J266" s="421"/>
      <c r="K266" s="421"/>
      <c r="L266" s="400"/>
      <c r="M266" s="400"/>
      <c r="N266" s="400"/>
      <c r="O266" s="400"/>
    </row>
    <row r="267" spans="9:15">
      <c r="I267" s="420"/>
      <c r="J267" s="421"/>
      <c r="K267" s="421"/>
      <c r="L267" s="400"/>
      <c r="M267" s="400"/>
      <c r="N267" s="400"/>
      <c r="O267" s="400"/>
    </row>
    <row r="268" spans="9:15">
      <c r="I268" s="420"/>
      <c r="J268" s="421"/>
      <c r="K268" s="421"/>
      <c r="L268" s="400"/>
      <c r="M268" s="400"/>
      <c r="N268" s="400"/>
      <c r="O268" s="400"/>
    </row>
    <row r="269" spans="9:15">
      <c r="I269" s="420"/>
      <c r="J269" s="421"/>
      <c r="K269" s="421"/>
      <c r="L269" s="400"/>
      <c r="M269" s="400"/>
      <c r="N269" s="400"/>
      <c r="O269" s="400"/>
    </row>
    <row r="270" spans="9:15">
      <c r="I270" s="420"/>
      <c r="J270" s="421"/>
      <c r="K270" s="421"/>
      <c r="L270" s="400"/>
      <c r="M270" s="400"/>
      <c r="N270" s="400"/>
      <c r="O270" s="400"/>
    </row>
    <row r="271" spans="9:15">
      <c r="I271" s="420"/>
      <c r="J271" s="421"/>
      <c r="K271" s="421"/>
      <c r="L271" s="400"/>
      <c r="M271" s="400"/>
      <c r="N271" s="400"/>
      <c r="O271" s="400"/>
    </row>
    <row r="272" spans="9:15">
      <c r="I272" s="420"/>
      <c r="J272" s="421"/>
      <c r="K272" s="421"/>
      <c r="L272" s="400"/>
      <c r="M272" s="400"/>
      <c r="N272" s="400"/>
      <c r="O272" s="400"/>
    </row>
    <row r="273" spans="9:15">
      <c r="I273" s="420"/>
      <c r="J273" s="421"/>
      <c r="K273" s="421"/>
      <c r="L273" s="400"/>
      <c r="M273" s="400"/>
      <c r="N273" s="400"/>
      <c r="O273" s="400"/>
    </row>
    <row r="274" spans="9:15">
      <c r="I274" s="420"/>
      <c r="J274" s="421"/>
      <c r="K274" s="421"/>
      <c r="L274" s="400"/>
      <c r="M274" s="400"/>
      <c r="N274" s="400"/>
      <c r="O274" s="400"/>
    </row>
    <row r="275" spans="9:15">
      <c r="I275" s="420"/>
      <c r="J275" s="421"/>
      <c r="K275" s="421"/>
      <c r="L275" s="400"/>
      <c r="M275" s="400"/>
      <c r="N275" s="400"/>
      <c r="O275" s="400"/>
    </row>
    <row r="276" spans="9:15">
      <c r="I276" s="420"/>
      <c r="J276" s="421"/>
      <c r="K276" s="421"/>
      <c r="L276" s="400"/>
      <c r="M276" s="400"/>
      <c r="N276" s="400"/>
      <c r="O276" s="400"/>
    </row>
    <row r="277" spans="9:15">
      <c r="I277" s="420"/>
      <c r="J277" s="421"/>
      <c r="K277" s="421"/>
      <c r="L277" s="400"/>
      <c r="M277" s="400"/>
      <c r="N277" s="400"/>
      <c r="O277" s="400"/>
    </row>
    <row r="278" spans="9:15">
      <c r="I278" s="420"/>
      <c r="J278" s="421"/>
      <c r="K278" s="421"/>
      <c r="L278" s="400"/>
      <c r="M278" s="400"/>
      <c r="N278" s="400"/>
      <c r="O278" s="400"/>
    </row>
    <row r="279" spans="9:15">
      <c r="I279" s="420"/>
      <c r="J279" s="421"/>
      <c r="K279" s="421"/>
      <c r="L279" s="400"/>
      <c r="M279" s="400"/>
      <c r="N279" s="400"/>
      <c r="O279" s="400"/>
    </row>
    <row r="280" spans="9:15">
      <c r="I280" s="420"/>
      <c r="J280" s="421"/>
      <c r="K280" s="421"/>
      <c r="L280" s="400"/>
      <c r="M280" s="400"/>
      <c r="N280" s="400"/>
      <c r="O280" s="400"/>
    </row>
    <row r="281" spans="9:15">
      <c r="I281" s="420"/>
      <c r="J281" s="421"/>
      <c r="K281" s="421"/>
      <c r="L281" s="400"/>
      <c r="M281" s="400"/>
      <c r="N281" s="400"/>
      <c r="O281" s="400"/>
    </row>
    <row r="282" spans="9:15">
      <c r="I282" s="420"/>
      <c r="J282" s="421"/>
      <c r="K282" s="421"/>
      <c r="L282" s="400"/>
      <c r="M282" s="400"/>
      <c r="N282" s="400"/>
      <c r="O282" s="400"/>
    </row>
    <row r="283" spans="9:15">
      <c r="I283" s="420"/>
      <c r="J283" s="421"/>
      <c r="K283" s="421"/>
      <c r="L283" s="400"/>
      <c r="M283" s="400"/>
      <c r="N283" s="400"/>
      <c r="O283" s="400"/>
    </row>
    <row r="284" spans="9:15">
      <c r="I284" s="420"/>
      <c r="J284" s="421"/>
      <c r="K284" s="421"/>
      <c r="L284" s="400"/>
      <c r="M284" s="400"/>
      <c r="N284" s="400"/>
      <c r="O284" s="400"/>
    </row>
    <row r="285" spans="9:15">
      <c r="I285" s="420"/>
      <c r="J285" s="421"/>
      <c r="K285" s="421"/>
      <c r="L285" s="400"/>
      <c r="M285" s="400"/>
      <c r="N285" s="400"/>
      <c r="O285" s="400"/>
    </row>
    <row r="286" spans="9:15">
      <c r="I286" s="420"/>
      <c r="J286" s="421"/>
      <c r="K286" s="421"/>
      <c r="L286" s="400"/>
      <c r="M286" s="400"/>
      <c r="N286" s="400"/>
      <c r="O286" s="400"/>
    </row>
    <row r="287" spans="9:15">
      <c r="I287" s="420"/>
      <c r="J287" s="421"/>
      <c r="K287" s="421"/>
      <c r="L287" s="400"/>
      <c r="M287" s="400"/>
      <c r="N287" s="400"/>
      <c r="O287" s="400"/>
    </row>
    <row r="288" spans="9:15">
      <c r="I288" s="420"/>
      <c r="J288" s="421"/>
      <c r="K288" s="421"/>
      <c r="L288" s="400"/>
      <c r="M288" s="400"/>
      <c r="N288" s="400"/>
      <c r="O288" s="400"/>
    </row>
    <row r="289" spans="9:15">
      <c r="I289" s="420"/>
      <c r="J289" s="421"/>
      <c r="K289" s="421"/>
      <c r="L289" s="400"/>
      <c r="M289" s="400"/>
      <c r="N289" s="400"/>
      <c r="O289" s="400"/>
    </row>
    <row r="290" spans="9:15">
      <c r="I290" s="420"/>
      <c r="J290" s="421"/>
      <c r="K290" s="421"/>
      <c r="L290" s="400"/>
      <c r="M290" s="400"/>
      <c r="N290" s="400"/>
      <c r="O290" s="400"/>
    </row>
    <row r="291" spans="9:15">
      <c r="I291" s="420"/>
      <c r="J291" s="421"/>
      <c r="K291" s="421"/>
      <c r="L291" s="400"/>
      <c r="M291" s="400"/>
      <c r="N291" s="400"/>
      <c r="O291" s="400"/>
    </row>
    <row r="292" spans="9:15">
      <c r="I292" s="420"/>
      <c r="J292" s="421"/>
      <c r="K292" s="421"/>
      <c r="L292" s="400"/>
      <c r="M292" s="400"/>
      <c r="N292" s="400"/>
      <c r="O292" s="400"/>
    </row>
    <row r="293" spans="9:15">
      <c r="I293" s="420"/>
      <c r="J293" s="421"/>
      <c r="K293" s="421"/>
      <c r="L293" s="400"/>
      <c r="M293" s="400"/>
      <c r="N293" s="400"/>
      <c r="O293" s="400"/>
    </row>
    <row r="294" spans="9:15">
      <c r="I294" s="420"/>
      <c r="J294" s="421"/>
      <c r="K294" s="421"/>
      <c r="L294" s="400"/>
      <c r="M294" s="400"/>
      <c r="N294" s="400"/>
      <c r="O294" s="400"/>
    </row>
    <row r="295" spans="9:15">
      <c r="I295" s="420"/>
      <c r="J295" s="421"/>
      <c r="K295" s="421"/>
      <c r="L295" s="400"/>
      <c r="M295" s="400"/>
      <c r="N295" s="400"/>
      <c r="O295" s="400"/>
    </row>
    <row r="296" spans="9:15">
      <c r="I296" s="420"/>
      <c r="J296" s="421"/>
      <c r="K296" s="421"/>
      <c r="L296" s="400"/>
      <c r="M296" s="400"/>
      <c r="N296" s="400"/>
      <c r="O296" s="400"/>
    </row>
    <row r="297" spans="9:15">
      <c r="I297" s="420"/>
      <c r="J297" s="421"/>
      <c r="K297" s="421"/>
      <c r="L297" s="400"/>
      <c r="M297" s="400"/>
      <c r="N297" s="400"/>
      <c r="O297" s="400"/>
    </row>
    <row r="298" spans="9:15">
      <c r="I298" s="420"/>
      <c r="J298" s="421"/>
      <c r="K298" s="421"/>
      <c r="L298" s="400"/>
      <c r="M298" s="400"/>
      <c r="N298" s="400"/>
      <c r="O298" s="400"/>
    </row>
    <row r="299" spans="9:15">
      <c r="I299" s="420"/>
      <c r="J299" s="421"/>
      <c r="K299" s="421"/>
      <c r="L299" s="400"/>
      <c r="M299" s="400"/>
      <c r="N299" s="400"/>
      <c r="O299" s="400"/>
    </row>
    <row r="300" spans="9:15">
      <c r="I300" s="420"/>
      <c r="J300" s="421"/>
      <c r="K300" s="421"/>
      <c r="L300" s="400"/>
      <c r="M300" s="400"/>
      <c r="N300" s="400"/>
      <c r="O300" s="400"/>
    </row>
    <row r="301" spans="9:15">
      <c r="I301" s="420"/>
      <c r="J301" s="421"/>
      <c r="K301" s="421"/>
      <c r="L301" s="400"/>
      <c r="M301" s="400"/>
      <c r="N301" s="400"/>
      <c r="O301" s="400"/>
    </row>
    <row r="302" spans="9:15">
      <c r="I302" s="420"/>
      <c r="J302" s="421"/>
      <c r="K302" s="421"/>
      <c r="L302" s="400"/>
      <c r="M302" s="400"/>
      <c r="N302" s="400"/>
      <c r="O302" s="400"/>
    </row>
    <row r="303" spans="9:15">
      <c r="I303" s="420"/>
      <c r="J303" s="421"/>
      <c r="K303" s="421"/>
      <c r="L303" s="400"/>
      <c r="M303" s="400"/>
      <c r="N303" s="400"/>
      <c r="O303" s="400"/>
    </row>
    <row r="304" spans="9:15">
      <c r="I304" s="420"/>
      <c r="J304" s="421"/>
      <c r="K304" s="421"/>
      <c r="L304" s="400"/>
      <c r="M304" s="400"/>
      <c r="N304" s="400"/>
      <c r="O304" s="400"/>
    </row>
    <row r="305" spans="9:15">
      <c r="I305" s="420"/>
      <c r="J305" s="421"/>
      <c r="K305" s="421"/>
      <c r="L305" s="400"/>
      <c r="M305" s="400"/>
      <c r="N305" s="400"/>
      <c r="O305" s="400"/>
    </row>
    <row r="306" spans="9:15">
      <c r="I306" s="420"/>
      <c r="J306" s="421"/>
      <c r="K306" s="421"/>
      <c r="L306" s="400"/>
      <c r="M306" s="400"/>
      <c r="N306" s="400"/>
      <c r="O306" s="400"/>
    </row>
    <row r="307" spans="9:15">
      <c r="I307" s="420"/>
      <c r="J307" s="421"/>
      <c r="K307" s="421"/>
      <c r="L307" s="400"/>
      <c r="M307" s="400"/>
      <c r="N307" s="400"/>
      <c r="O307" s="400"/>
    </row>
    <row r="308" spans="9:15">
      <c r="I308" s="420"/>
      <c r="J308" s="421"/>
      <c r="K308" s="421"/>
      <c r="L308" s="400"/>
      <c r="M308" s="400"/>
      <c r="N308" s="400"/>
      <c r="O308" s="400"/>
    </row>
    <row r="309" spans="9:15">
      <c r="I309" s="420"/>
      <c r="J309" s="421"/>
      <c r="K309" s="421"/>
      <c r="L309" s="400"/>
      <c r="M309" s="400"/>
      <c r="N309" s="400"/>
      <c r="O309" s="400"/>
    </row>
    <row r="310" spans="9:15">
      <c r="I310" s="420"/>
      <c r="J310" s="421"/>
      <c r="K310" s="421"/>
      <c r="L310" s="400"/>
      <c r="M310" s="400"/>
      <c r="N310" s="400"/>
      <c r="O310" s="400"/>
    </row>
    <row r="311" spans="9:15">
      <c r="I311" s="420"/>
      <c r="J311" s="421"/>
      <c r="K311" s="421"/>
      <c r="L311" s="400"/>
      <c r="M311" s="400"/>
      <c r="N311" s="400"/>
      <c r="O311" s="400"/>
    </row>
    <row r="312" spans="9:15">
      <c r="I312" s="420"/>
      <c r="J312" s="421"/>
      <c r="K312" s="421"/>
      <c r="L312" s="400"/>
      <c r="M312" s="400"/>
      <c r="N312" s="400"/>
      <c r="O312" s="400"/>
    </row>
    <row r="313" spans="9:15">
      <c r="I313" s="420"/>
      <c r="J313" s="421"/>
      <c r="K313" s="421"/>
      <c r="L313" s="400"/>
      <c r="M313" s="400"/>
      <c r="N313" s="400"/>
      <c r="O313" s="400"/>
    </row>
    <row r="314" spans="9:15">
      <c r="I314" s="420"/>
      <c r="J314" s="421"/>
      <c r="K314" s="421"/>
      <c r="L314" s="400"/>
      <c r="M314" s="400"/>
      <c r="N314" s="400"/>
      <c r="O314" s="400"/>
    </row>
    <row r="315" spans="9:15">
      <c r="I315" s="420"/>
      <c r="J315" s="421"/>
      <c r="K315" s="421"/>
      <c r="L315" s="400"/>
      <c r="M315" s="400"/>
      <c r="N315" s="400"/>
      <c r="O315" s="400"/>
    </row>
    <row r="316" spans="9:15">
      <c r="I316" s="420"/>
      <c r="J316" s="421"/>
      <c r="K316" s="421"/>
      <c r="L316" s="400"/>
      <c r="M316" s="400"/>
      <c r="N316" s="400"/>
      <c r="O316" s="400"/>
    </row>
    <row r="317" spans="9:15">
      <c r="I317" s="420"/>
      <c r="J317" s="421"/>
      <c r="K317" s="421"/>
      <c r="L317" s="400"/>
      <c r="M317" s="400"/>
      <c r="N317" s="400"/>
      <c r="O317" s="400"/>
    </row>
    <row r="318" spans="9:15">
      <c r="I318" s="420"/>
      <c r="J318" s="421"/>
      <c r="K318" s="421"/>
      <c r="L318" s="400"/>
      <c r="M318" s="400"/>
      <c r="N318" s="400"/>
      <c r="O318" s="400"/>
    </row>
    <row r="319" spans="9:15">
      <c r="I319" s="420"/>
      <c r="J319" s="421"/>
      <c r="K319" s="421"/>
      <c r="L319" s="400"/>
      <c r="M319" s="400"/>
      <c r="N319" s="400"/>
      <c r="O319" s="400"/>
    </row>
    <row r="320" spans="9:15">
      <c r="I320" s="420"/>
      <c r="J320" s="421"/>
      <c r="K320" s="421"/>
      <c r="L320" s="400"/>
      <c r="M320" s="400"/>
      <c r="N320" s="400"/>
      <c r="O320" s="400"/>
    </row>
    <row r="321" spans="9:15">
      <c r="I321" s="420"/>
      <c r="J321" s="421"/>
      <c r="K321" s="421"/>
      <c r="L321" s="400"/>
      <c r="M321" s="400"/>
      <c r="N321" s="400"/>
      <c r="O321" s="400"/>
    </row>
    <row r="322" spans="9:15">
      <c r="I322" s="420"/>
      <c r="J322" s="421"/>
      <c r="K322" s="421"/>
      <c r="L322" s="400"/>
      <c r="M322" s="400"/>
      <c r="N322" s="400"/>
      <c r="O322" s="400"/>
    </row>
    <row r="323" spans="9:15">
      <c r="I323" s="420"/>
      <c r="J323" s="421"/>
      <c r="K323" s="421"/>
      <c r="L323" s="400"/>
      <c r="M323" s="400"/>
      <c r="N323" s="400"/>
      <c r="O323" s="400"/>
    </row>
    <row r="324" spans="9:15">
      <c r="I324" s="420"/>
      <c r="J324" s="421"/>
      <c r="K324" s="421"/>
      <c r="L324" s="400"/>
      <c r="M324" s="400"/>
      <c r="N324" s="400"/>
      <c r="O324" s="400"/>
    </row>
    <row r="325" spans="9:15">
      <c r="I325" s="420"/>
      <c r="J325" s="421"/>
      <c r="K325" s="421"/>
      <c r="L325" s="400"/>
      <c r="M325" s="400"/>
      <c r="N325" s="400"/>
      <c r="O325" s="400"/>
    </row>
    <row r="326" spans="9:15">
      <c r="I326" s="420"/>
      <c r="J326" s="421"/>
      <c r="K326" s="421"/>
      <c r="L326" s="400"/>
      <c r="M326" s="400"/>
      <c r="N326" s="400"/>
      <c r="O326" s="400"/>
    </row>
    <row r="327" spans="9:15">
      <c r="I327" s="420"/>
      <c r="J327" s="421"/>
      <c r="K327" s="421"/>
      <c r="L327" s="400"/>
      <c r="M327" s="400"/>
      <c r="N327" s="400"/>
      <c r="O327" s="400"/>
    </row>
    <row r="328" spans="9:15">
      <c r="I328" s="420"/>
      <c r="J328" s="421"/>
      <c r="K328" s="421"/>
      <c r="L328" s="400"/>
      <c r="M328" s="400"/>
      <c r="N328" s="400"/>
      <c r="O328" s="400"/>
    </row>
    <row r="329" spans="9:15">
      <c r="I329" s="420"/>
      <c r="J329" s="421"/>
      <c r="K329" s="421"/>
      <c r="L329" s="400"/>
      <c r="M329" s="400"/>
      <c r="N329" s="400"/>
      <c r="O329" s="400"/>
    </row>
    <row r="330" spans="9:15">
      <c r="I330" s="420"/>
      <c r="J330" s="421"/>
      <c r="K330" s="421"/>
      <c r="L330" s="400"/>
      <c r="M330" s="400"/>
      <c r="N330" s="400"/>
      <c r="O330" s="400"/>
    </row>
    <row r="331" spans="9:15">
      <c r="I331" s="420"/>
      <c r="J331" s="421"/>
      <c r="K331" s="421"/>
      <c r="L331" s="400"/>
      <c r="M331" s="400"/>
      <c r="N331" s="400"/>
      <c r="O331" s="400"/>
    </row>
    <row r="332" spans="9:15">
      <c r="I332" s="420"/>
      <c r="J332" s="421"/>
      <c r="K332" s="421"/>
      <c r="L332" s="400"/>
      <c r="M332" s="400"/>
      <c r="N332" s="400"/>
      <c r="O332" s="400"/>
    </row>
    <row r="333" spans="9:15">
      <c r="I333" s="420"/>
      <c r="J333" s="421"/>
      <c r="K333" s="421"/>
      <c r="L333" s="400"/>
      <c r="M333" s="400"/>
      <c r="N333" s="400"/>
      <c r="O333" s="400"/>
    </row>
    <row r="334" spans="9:15">
      <c r="I334" s="420"/>
      <c r="J334" s="421"/>
      <c r="K334" s="421"/>
      <c r="L334" s="400"/>
      <c r="M334" s="400"/>
      <c r="N334" s="400"/>
      <c r="O334" s="400"/>
    </row>
    <row r="335" spans="9:15">
      <c r="I335" s="420"/>
      <c r="J335" s="421"/>
      <c r="K335" s="421"/>
      <c r="L335" s="400"/>
      <c r="M335" s="400"/>
      <c r="N335" s="400"/>
      <c r="O335" s="400"/>
    </row>
    <row r="336" spans="9:15">
      <c r="I336" s="420"/>
      <c r="J336" s="421"/>
      <c r="K336" s="421"/>
      <c r="L336" s="400"/>
      <c r="M336" s="400"/>
      <c r="N336" s="400"/>
      <c r="O336" s="400"/>
    </row>
    <row r="337" spans="9:15">
      <c r="I337" s="420"/>
      <c r="J337" s="421"/>
      <c r="K337" s="421"/>
      <c r="L337" s="400"/>
      <c r="M337" s="400"/>
      <c r="N337" s="400"/>
      <c r="O337" s="400"/>
    </row>
    <row r="338" spans="9:15">
      <c r="I338" s="420"/>
      <c r="J338" s="421"/>
      <c r="K338" s="421"/>
      <c r="L338" s="400"/>
      <c r="M338" s="400"/>
      <c r="N338" s="400"/>
      <c r="O338" s="400"/>
    </row>
    <row r="339" spans="9:15">
      <c r="I339" s="420"/>
      <c r="J339" s="421"/>
      <c r="K339" s="421"/>
      <c r="L339" s="400"/>
      <c r="M339" s="400"/>
      <c r="N339" s="400"/>
      <c r="O339" s="400"/>
    </row>
    <row r="340" spans="9:15">
      <c r="I340" s="420"/>
      <c r="J340" s="421"/>
      <c r="K340" s="421"/>
      <c r="L340" s="400"/>
      <c r="M340" s="400"/>
      <c r="N340" s="400"/>
      <c r="O340" s="400"/>
    </row>
    <row r="341" spans="9:15">
      <c r="I341" s="420"/>
      <c r="J341" s="421"/>
      <c r="K341" s="421"/>
      <c r="L341" s="400"/>
      <c r="M341" s="400"/>
      <c r="N341" s="400"/>
      <c r="O341" s="400"/>
    </row>
    <row r="342" spans="9:15">
      <c r="I342" s="420"/>
      <c r="J342" s="421"/>
      <c r="K342" s="421"/>
      <c r="L342" s="400"/>
      <c r="M342" s="400"/>
      <c r="N342" s="400"/>
      <c r="O342" s="400"/>
    </row>
    <row r="343" spans="9:15">
      <c r="I343" s="420"/>
      <c r="J343" s="421"/>
      <c r="K343" s="421"/>
      <c r="L343" s="400"/>
      <c r="M343" s="400"/>
      <c r="N343" s="400"/>
      <c r="O343" s="400"/>
    </row>
    <row r="344" spans="9:15">
      <c r="I344" s="420"/>
      <c r="J344" s="421"/>
      <c r="K344" s="421"/>
      <c r="L344" s="400"/>
      <c r="M344" s="400"/>
      <c r="N344" s="400"/>
      <c r="O344" s="400"/>
    </row>
    <row r="345" spans="9:15">
      <c r="I345" s="420"/>
      <c r="J345" s="421"/>
      <c r="K345" s="421"/>
      <c r="L345" s="400"/>
      <c r="M345" s="400"/>
      <c r="N345" s="400"/>
      <c r="O345" s="400"/>
    </row>
    <row r="346" spans="9:15">
      <c r="I346" s="420"/>
      <c r="J346" s="421"/>
      <c r="K346" s="421"/>
      <c r="L346" s="400"/>
      <c r="M346" s="400"/>
      <c r="N346" s="400"/>
      <c r="O346" s="400"/>
    </row>
    <row r="347" spans="9:15">
      <c r="I347" s="420"/>
      <c r="J347" s="421"/>
      <c r="K347" s="421"/>
      <c r="L347" s="400"/>
      <c r="M347" s="400"/>
      <c r="N347" s="400"/>
      <c r="O347" s="400"/>
    </row>
    <row r="348" spans="9:15">
      <c r="I348" s="420"/>
      <c r="J348" s="421"/>
      <c r="K348" s="421"/>
      <c r="L348" s="400"/>
      <c r="M348" s="400"/>
      <c r="N348" s="400"/>
      <c r="O348" s="400"/>
    </row>
    <row r="349" spans="9:15">
      <c r="I349" s="420"/>
      <c r="J349" s="421"/>
      <c r="K349" s="421"/>
      <c r="L349" s="400"/>
      <c r="M349" s="400"/>
      <c r="N349" s="400"/>
      <c r="O349" s="400"/>
    </row>
    <row r="350" spans="9:15">
      <c r="I350" s="420"/>
      <c r="J350" s="421"/>
      <c r="K350" s="421"/>
      <c r="L350" s="400"/>
      <c r="M350" s="400"/>
      <c r="N350" s="400"/>
      <c r="O350" s="400"/>
    </row>
    <row r="351" spans="9:15">
      <c r="I351" s="420"/>
      <c r="J351" s="421"/>
      <c r="K351" s="421"/>
      <c r="L351" s="400"/>
      <c r="M351" s="400"/>
      <c r="N351" s="400"/>
      <c r="O351" s="400"/>
    </row>
    <row r="352" spans="9:15">
      <c r="I352" s="420"/>
      <c r="J352" s="421"/>
      <c r="K352" s="421"/>
      <c r="L352" s="400"/>
      <c r="M352" s="400"/>
      <c r="N352" s="400"/>
      <c r="O352" s="400"/>
    </row>
    <row r="353" spans="9:15">
      <c r="I353" s="420"/>
      <c r="J353" s="421"/>
      <c r="K353" s="421"/>
      <c r="L353" s="400"/>
      <c r="M353" s="400"/>
      <c r="N353" s="400"/>
      <c r="O353" s="400"/>
    </row>
    <row r="354" spans="9:15">
      <c r="I354" s="420"/>
      <c r="J354" s="421"/>
      <c r="K354" s="421"/>
      <c r="L354" s="400"/>
      <c r="M354" s="400"/>
      <c r="N354" s="400"/>
      <c r="O354" s="400"/>
    </row>
    <row r="355" spans="9:15">
      <c r="I355" s="420"/>
      <c r="J355" s="421"/>
      <c r="K355" s="421"/>
      <c r="L355" s="400"/>
      <c r="M355" s="400"/>
      <c r="N355" s="400"/>
      <c r="O355" s="400"/>
    </row>
    <row r="356" spans="9:15">
      <c r="I356" s="420"/>
      <c r="J356" s="421"/>
      <c r="K356" s="421"/>
      <c r="L356" s="400"/>
      <c r="M356" s="400"/>
      <c r="N356" s="400"/>
      <c r="O356" s="400"/>
    </row>
    <row r="357" spans="9:15">
      <c r="I357" s="420"/>
      <c r="J357" s="421"/>
      <c r="K357" s="421"/>
      <c r="L357" s="400"/>
      <c r="M357" s="400"/>
      <c r="N357" s="400"/>
      <c r="O357" s="400"/>
    </row>
    <row r="358" spans="9:15">
      <c r="I358" s="420"/>
      <c r="J358" s="421"/>
      <c r="K358" s="421"/>
      <c r="L358" s="400"/>
      <c r="M358" s="400"/>
      <c r="N358" s="400"/>
      <c r="O358" s="400"/>
    </row>
    <row r="359" spans="9:15">
      <c r="I359" s="420"/>
      <c r="J359" s="421"/>
      <c r="K359" s="421"/>
      <c r="L359" s="400"/>
      <c r="M359" s="400"/>
      <c r="N359" s="400"/>
      <c r="O359" s="400"/>
    </row>
    <row r="360" spans="9:15">
      <c r="I360" s="420"/>
      <c r="J360" s="421"/>
      <c r="K360" s="421"/>
      <c r="L360" s="400"/>
      <c r="M360" s="400"/>
      <c r="N360" s="400"/>
      <c r="O360" s="400"/>
    </row>
    <row r="361" spans="9:15">
      <c r="I361" s="420"/>
      <c r="J361" s="421"/>
      <c r="K361" s="421"/>
      <c r="L361" s="400"/>
      <c r="M361" s="400"/>
      <c r="N361" s="400"/>
      <c r="O361" s="400"/>
    </row>
    <row r="362" spans="9:15">
      <c r="I362" s="420"/>
      <c r="J362" s="421"/>
      <c r="K362" s="421"/>
      <c r="L362" s="400"/>
      <c r="M362" s="400"/>
      <c r="N362" s="400"/>
      <c r="O362" s="400"/>
    </row>
    <row r="363" spans="9:15">
      <c r="I363" s="420"/>
      <c r="J363" s="421"/>
      <c r="K363" s="421"/>
      <c r="L363" s="400"/>
      <c r="M363" s="400"/>
      <c r="N363" s="400"/>
      <c r="O363" s="400"/>
    </row>
    <row r="364" spans="9:15">
      <c r="I364" s="420"/>
      <c r="J364" s="421"/>
      <c r="K364" s="421"/>
      <c r="L364" s="400"/>
      <c r="M364" s="400"/>
      <c r="N364" s="400"/>
      <c r="O364" s="400"/>
    </row>
    <row r="365" spans="9:15">
      <c r="I365" s="420"/>
      <c r="J365" s="421"/>
      <c r="K365" s="421"/>
      <c r="L365" s="400"/>
      <c r="M365" s="400"/>
      <c r="N365" s="400"/>
      <c r="O365" s="400"/>
    </row>
    <row r="366" spans="9:15">
      <c r="I366" s="420"/>
      <c r="J366" s="421"/>
      <c r="K366" s="421"/>
      <c r="L366" s="400"/>
      <c r="M366" s="400"/>
      <c r="N366" s="400"/>
      <c r="O366" s="400"/>
    </row>
    <row r="367" spans="9:15">
      <c r="I367" s="420"/>
      <c r="J367" s="421"/>
      <c r="K367" s="421"/>
      <c r="L367" s="400"/>
      <c r="M367" s="400"/>
      <c r="N367" s="400"/>
      <c r="O367" s="400"/>
    </row>
    <row r="368" spans="9:15">
      <c r="I368" s="420"/>
      <c r="J368" s="421"/>
      <c r="K368" s="421"/>
      <c r="L368" s="400"/>
      <c r="M368" s="400"/>
      <c r="N368" s="400"/>
      <c r="O368" s="400"/>
    </row>
    <row r="369" spans="9:15">
      <c r="I369" s="420"/>
      <c r="J369" s="421"/>
      <c r="K369" s="421"/>
      <c r="L369" s="400"/>
      <c r="M369" s="400"/>
      <c r="N369" s="400"/>
      <c r="O369" s="400"/>
    </row>
    <row r="370" spans="9:15">
      <c r="I370" s="420"/>
      <c r="J370" s="421"/>
      <c r="K370" s="421"/>
      <c r="L370" s="400"/>
      <c r="M370" s="400"/>
      <c r="N370" s="400"/>
      <c r="O370" s="400"/>
    </row>
    <row r="371" spans="9:15">
      <c r="I371" s="420"/>
      <c r="J371" s="421"/>
      <c r="K371" s="421"/>
      <c r="L371" s="400"/>
      <c r="M371" s="400"/>
      <c r="N371" s="400"/>
      <c r="O371" s="400"/>
    </row>
    <row r="372" spans="9:15">
      <c r="I372" s="420"/>
      <c r="J372" s="421"/>
      <c r="K372" s="421"/>
      <c r="L372" s="400"/>
      <c r="M372" s="400"/>
      <c r="N372" s="400"/>
      <c r="O372" s="400"/>
    </row>
    <row r="373" spans="9:15">
      <c r="I373" s="420"/>
      <c r="J373" s="421"/>
      <c r="K373" s="421"/>
      <c r="L373" s="400"/>
      <c r="M373" s="400"/>
      <c r="N373" s="400"/>
      <c r="O373" s="400"/>
    </row>
    <row r="374" spans="9:15">
      <c r="I374" s="420"/>
      <c r="J374" s="421"/>
      <c r="K374" s="421"/>
      <c r="L374" s="400"/>
      <c r="M374" s="400"/>
      <c r="N374" s="400"/>
      <c r="O374" s="400"/>
    </row>
    <row r="375" spans="9:15">
      <c r="I375" s="420"/>
      <c r="J375" s="421"/>
      <c r="K375" s="421"/>
      <c r="L375" s="400"/>
      <c r="M375" s="400"/>
      <c r="N375" s="400"/>
      <c r="O375" s="400"/>
    </row>
    <row r="376" spans="9:15">
      <c r="I376" s="420"/>
      <c r="J376" s="421"/>
      <c r="K376" s="421"/>
      <c r="L376" s="400"/>
      <c r="M376" s="400"/>
      <c r="N376" s="400"/>
      <c r="O376" s="400"/>
    </row>
    <row r="377" spans="9:15">
      <c r="I377" s="420"/>
      <c r="J377" s="421"/>
      <c r="K377" s="421"/>
      <c r="L377" s="400"/>
      <c r="M377" s="400"/>
      <c r="N377" s="400"/>
      <c r="O377" s="400"/>
    </row>
    <row r="378" spans="9:15">
      <c r="I378" s="420"/>
      <c r="J378" s="421"/>
      <c r="K378" s="421"/>
      <c r="L378" s="400"/>
      <c r="M378" s="400"/>
      <c r="N378" s="400"/>
      <c r="O378" s="400"/>
    </row>
    <row r="379" spans="9:15">
      <c r="I379" s="420"/>
      <c r="J379" s="421"/>
      <c r="K379" s="421"/>
      <c r="L379" s="400"/>
      <c r="M379" s="400"/>
      <c r="N379" s="400"/>
      <c r="O379" s="400"/>
    </row>
    <row r="380" spans="9:15">
      <c r="I380" s="420"/>
      <c r="J380" s="421"/>
      <c r="K380" s="421"/>
      <c r="L380" s="400"/>
      <c r="M380" s="400"/>
      <c r="N380" s="400"/>
      <c r="O380" s="400"/>
    </row>
    <row r="381" spans="9:15">
      <c r="I381" s="420"/>
      <c r="J381" s="421"/>
      <c r="K381" s="421"/>
      <c r="L381" s="400"/>
      <c r="M381" s="400"/>
      <c r="N381" s="400"/>
      <c r="O381" s="400"/>
    </row>
    <row r="382" spans="9:15">
      <c r="I382" s="420"/>
      <c r="J382" s="421"/>
      <c r="K382" s="421"/>
      <c r="L382" s="400"/>
      <c r="M382" s="400"/>
      <c r="N382" s="400"/>
      <c r="O382" s="400"/>
    </row>
    <row r="383" spans="9:15">
      <c r="I383" s="420"/>
      <c r="J383" s="421"/>
      <c r="K383" s="421"/>
      <c r="L383" s="400"/>
      <c r="M383" s="400"/>
      <c r="N383" s="400"/>
      <c r="O383" s="400"/>
    </row>
    <row r="384" spans="9:15">
      <c r="I384" s="420"/>
      <c r="J384" s="421"/>
      <c r="K384" s="421"/>
      <c r="L384" s="400"/>
      <c r="M384" s="400"/>
      <c r="N384" s="400"/>
      <c r="O384" s="400"/>
    </row>
    <row r="385" spans="9:15">
      <c r="I385" s="420"/>
      <c r="J385" s="421"/>
      <c r="K385" s="421"/>
      <c r="L385" s="400"/>
      <c r="M385" s="400"/>
      <c r="N385" s="400"/>
      <c r="O385" s="400"/>
    </row>
    <row r="386" spans="9:15">
      <c r="I386" s="420"/>
      <c r="J386" s="421"/>
      <c r="K386" s="421"/>
      <c r="L386" s="400"/>
      <c r="M386" s="400"/>
      <c r="N386" s="400"/>
      <c r="O386" s="400"/>
    </row>
    <row r="387" spans="9:15">
      <c r="I387" s="420"/>
      <c r="J387" s="421"/>
      <c r="K387" s="421"/>
      <c r="L387" s="400"/>
      <c r="M387" s="400"/>
      <c r="N387" s="400"/>
      <c r="O387" s="400"/>
    </row>
    <row r="388" spans="9:15">
      <c r="I388" s="420"/>
      <c r="J388" s="421"/>
      <c r="K388" s="421"/>
      <c r="L388" s="400"/>
      <c r="M388" s="400"/>
      <c r="N388" s="400"/>
      <c r="O388" s="400"/>
    </row>
    <row r="389" spans="9:15">
      <c r="I389" s="420"/>
      <c r="J389" s="421"/>
      <c r="K389" s="421"/>
      <c r="L389" s="400"/>
      <c r="M389" s="400"/>
      <c r="N389" s="400"/>
      <c r="O389" s="400"/>
    </row>
    <row r="390" spans="9:15">
      <c r="I390" s="420"/>
      <c r="J390" s="421"/>
      <c r="K390" s="421"/>
      <c r="L390" s="400"/>
      <c r="M390" s="400"/>
      <c r="N390" s="400"/>
      <c r="O390" s="400"/>
    </row>
    <row r="391" spans="9:15">
      <c r="I391" s="420"/>
      <c r="J391" s="421"/>
      <c r="K391" s="421"/>
      <c r="L391" s="400"/>
      <c r="M391" s="400"/>
      <c r="N391" s="400"/>
      <c r="O391" s="400"/>
    </row>
    <row r="392" spans="9:15">
      <c r="I392" s="420"/>
      <c r="J392" s="421"/>
      <c r="K392" s="421"/>
      <c r="L392" s="400"/>
      <c r="M392" s="400"/>
      <c r="N392" s="400"/>
      <c r="O392" s="400"/>
    </row>
    <row r="393" spans="9:15">
      <c r="I393" s="420"/>
      <c r="J393" s="421"/>
      <c r="K393" s="421"/>
      <c r="L393" s="400"/>
      <c r="M393" s="400"/>
      <c r="N393" s="400"/>
      <c r="O393" s="400"/>
    </row>
    <row r="394" spans="9:15">
      <c r="I394" s="420"/>
      <c r="J394" s="421"/>
      <c r="K394" s="421"/>
      <c r="L394" s="400"/>
      <c r="M394" s="400"/>
      <c r="N394" s="400"/>
      <c r="O394" s="400"/>
    </row>
    <row r="395" spans="9:15">
      <c r="I395" s="420"/>
      <c r="J395" s="421"/>
      <c r="K395" s="421"/>
      <c r="L395" s="400"/>
      <c r="M395" s="400"/>
      <c r="N395" s="400"/>
      <c r="O395" s="400"/>
    </row>
    <row r="396" spans="9:15">
      <c r="I396" s="420"/>
      <c r="J396" s="421"/>
      <c r="K396" s="421"/>
      <c r="L396" s="400"/>
      <c r="M396" s="400"/>
      <c r="N396" s="400"/>
      <c r="O396" s="400"/>
    </row>
    <row r="397" spans="9:15">
      <c r="I397" s="420"/>
      <c r="J397" s="421"/>
      <c r="K397" s="421"/>
      <c r="L397" s="400"/>
      <c r="M397" s="400"/>
      <c r="N397" s="400"/>
      <c r="O397" s="400"/>
    </row>
    <row r="398" spans="9:15">
      <c r="I398" s="420"/>
      <c r="J398" s="421"/>
      <c r="K398" s="421"/>
      <c r="L398" s="400"/>
      <c r="M398" s="400"/>
      <c r="N398" s="400"/>
      <c r="O398" s="400"/>
    </row>
    <row r="399" spans="9:15">
      <c r="I399" s="420"/>
      <c r="J399" s="421"/>
      <c r="K399" s="421"/>
      <c r="L399" s="400"/>
      <c r="M399" s="400"/>
      <c r="N399" s="400"/>
      <c r="O399" s="400"/>
    </row>
    <row r="400" spans="9:15">
      <c r="I400" s="420"/>
      <c r="J400" s="421"/>
      <c r="K400" s="421"/>
      <c r="L400" s="400"/>
      <c r="M400" s="400"/>
      <c r="N400" s="400"/>
      <c r="O400" s="400"/>
    </row>
    <row r="401" spans="9:15">
      <c r="I401" s="420"/>
      <c r="J401" s="421"/>
      <c r="K401" s="421"/>
      <c r="L401" s="400"/>
      <c r="M401" s="400"/>
      <c r="N401" s="400"/>
      <c r="O401" s="400"/>
    </row>
    <row r="402" spans="9:15">
      <c r="I402" s="420"/>
      <c r="J402" s="421"/>
      <c r="K402" s="421"/>
      <c r="L402" s="400"/>
      <c r="M402" s="400"/>
      <c r="N402" s="400"/>
      <c r="O402" s="400"/>
    </row>
    <row r="403" spans="9:15">
      <c r="I403" s="420"/>
      <c r="J403" s="421"/>
      <c r="K403" s="421"/>
      <c r="L403" s="400"/>
      <c r="M403" s="400"/>
      <c r="N403" s="400"/>
      <c r="O403" s="400"/>
    </row>
    <row r="404" spans="9:15">
      <c r="I404" s="420"/>
      <c r="J404" s="421"/>
      <c r="K404" s="421"/>
      <c r="L404" s="400"/>
      <c r="M404" s="400"/>
      <c r="N404" s="400"/>
      <c r="O404" s="400"/>
    </row>
    <row r="405" spans="9:15">
      <c r="I405" s="420"/>
      <c r="J405" s="421"/>
      <c r="K405" s="421"/>
      <c r="L405" s="400"/>
      <c r="M405" s="400"/>
      <c r="N405" s="400"/>
      <c r="O405" s="400"/>
    </row>
    <row r="406" spans="9:15">
      <c r="I406" s="420"/>
      <c r="J406" s="421"/>
      <c r="K406" s="421"/>
      <c r="L406" s="400"/>
      <c r="M406" s="400"/>
      <c r="N406" s="400"/>
      <c r="O406" s="400"/>
    </row>
    <row r="407" spans="9:15">
      <c r="I407" s="420"/>
      <c r="J407" s="421"/>
      <c r="K407" s="421"/>
      <c r="L407" s="400"/>
      <c r="M407" s="400"/>
      <c r="N407" s="400"/>
      <c r="O407" s="400"/>
    </row>
    <row r="408" spans="9:15">
      <c r="I408" s="420"/>
      <c r="J408" s="421"/>
      <c r="K408" s="421"/>
      <c r="L408" s="400"/>
      <c r="M408" s="400"/>
      <c r="N408" s="400"/>
      <c r="O408" s="400"/>
    </row>
    <row r="409" spans="9:15">
      <c r="I409" s="420"/>
      <c r="J409" s="421"/>
      <c r="K409" s="421"/>
      <c r="L409" s="400"/>
      <c r="M409" s="400"/>
      <c r="N409" s="400"/>
      <c r="O409" s="400"/>
    </row>
    <row r="410" spans="9:15">
      <c r="I410" s="420"/>
      <c r="J410" s="421"/>
      <c r="K410" s="421"/>
      <c r="L410" s="400"/>
      <c r="M410" s="400"/>
      <c r="N410" s="400"/>
      <c r="O410" s="400"/>
    </row>
    <row r="411" spans="9:15">
      <c r="I411" s="420"/>
      <c r="J411" s="421"/>
      <c r="K411" s="421"/>
      <c r="L411" s="400"/>
      <c r="M411" s="400"/>
      <c r="N411" s="400"/>
      <c r="O411" s="400"/>
    </row>
    <row r="412" spans="9:15">
      <c r="I412" s="420"/>
      <c r="J412" s="421"/>
      <c r="K412" s="421"/>
      <c r="L412" s="400"/>
      <c r="M412" s="400"/>
      <c r="N412" s="400"/>
      <c r="O412" s="400"/>
    </row>
    <row r="413" spans="9:15">
      <c r="I413" s="420"/>
      <c r="J413" s="421"/>
      <c r="K413" s="421"/>
      <c r="L413" s="400"/>
      <c r="M413" s="400"/>
      <c r="N413" s="400"/>
      <c r="O413" s="400"/>
    </row>
    <row r="414" spans="9:15">
      <c r="I414" s="420"/>
      <c r="J414" s="421"/>
      <c r="K414" s="421"/>
      <c r="L414" s="400"/>
      <c r="M414" s="400"/>
      <c r="N414" s="400"/>
      <c r="O414" s="400"/>
    </row>
    <row r="415" spans="9:15">
      <c r="I415" s="420"/>
      <c r="J415" s="421"/>
      <c r="K415" s="421"/>
      <c r="L415" s="400"/>
      <c r="M415" s="400"/>
      <c r="N415" s="400"/>
      <c r="O415" s="400"/>
    </row>
    <row r="416" spans="9:15">
      <c r="I416" s="420"/>
      <c r="J416" s="421"/>
      <c r="K416" s="421"/>
      <c r="L416" s="400"/>
      <c r="M416" s="400"/>
      <c r="N416" s="400"/>
      <c r="O416" s="400"/>
    </row>
    <row r="417" spans="9:15">
      <c r="I417" s="420"/>
      <c r="J417" s="421"/>
      <c r="K417" s="421"/>
      <c r="L417" s="400"/>
      <c r="M417" s="400"/>
      <c r="N417" s="400"/>
      <c r="O417" s="400"/>
    </row>
    <row r="418" spans="9:15">
      <c r="I418" s="420"/>
      <c r="J418" s="421"/>
      <c r="K418" s="421"/>
      <c r="L418" s="400"/>
      <c r="M418" s="400"/>
      <c r="N418" s="400"/>
      <c r="O418" s="400"/>
    </row>
    <row r="419" spans="9:15">
      <c r="I419" s="420"/>
      <c r="J419" s="421"/>
      <c r="K419" s="421"/>
      <c r="L419" s="400"/>
      <c r="M419" s="400"/>
      <c r="N419" s="400"/>
      <c r="O419" s="400"/>
    </row>
    <row r="420" spans="9:15">
      <c r="I420" s="420"/>
      <c r="J420" s="421"/>
      <c r="K420" s="421"/>
      <c r="L420" s="400"/>
      <c r="M420" s="400"/>
      <c r="N420" s="400"/>
      <c r="O420" s="400"/>
    </row>
    <row r="421" spans="9:15">
      <c r="I421" s="420"/>
      <c r="J421" s="421"/>
      <c r="K421" s="421"/>
      <c r="L421" s="400"/>
      <c r="M421" s="400"/>
      <c r="N421" s="400"/>
      <c r="O421" s="400"/>
    </row>
    <row r="422" spans="9:15">
      <c r="I422" s="420"/>
      <c r="J422" s="421"/>
      <c r="K422" s="421"/>
      <c r="L422" s="400"/>
      <c r="M422" s="400"/>
      <c r="N422" s="400"/>
      <c r="O422" s="400"/>
    </row>
    <row r="423" spans="9:15">
      <c r="I423" s="420"/>
      <c r="J423" s="421"/>
      <c r="K423" s="421"/>
      <c r="L423" s="400"/>
      <c r="M423" s="400"/>
      <c r="N423" s="400"/>
      <c r="O423" s="400"/>
    </row>
    <row r="424" spans="9:15">
      <c r="I424" s="420"/>
      <c r="J424" s="421"/>
      <c r="K424" s="421"/>
      <c r="L424" s="400"/>
      <c r="M424" s="400"/>
      <c r="N424" s="400"/>
      <c r="O424" s="400"/>
    </row>
    <row r="425" spans="9:15">
      <c r="I425" s="420"/>
      <c r="J425" s="421"/>
      <c r="K425" s="421"/>
      <c r="L425" s="400"/>
      <c r="M425" s="400"/>
      <c r="N425" s="400"/>
      <c r="O425" s="400"/>
    </row>
    <row r="426" spans="9:15">
      <c r="I426" s="420"/>
      <c r="J426" s="421"/>
      <c r="K426" s="421"/>
      <c r="L426" s="400"/>
      <c r="M426" s="400"/>
      <c r="N426" s="400"/>
      <c r="O426" s="400"/>
    </row>
    <row r="427" spans="9:15">
      <c r="I427" s="420"/>
      <c r="J427" s="421"/>
      <c r="K427" s="421"/>
      <c r="L427" s="400"/>
      <c r="M427" s="400"/>
      <c r="N427" s="400"/>
      <c r="O427" s="400"/>
    </row>
    <row r="428" spans="9:15">
      <c r="I428" s="420"/>
      <c r="J428" s="421"/>
      <c r="K428" s="421"/>
      <c r="L428" s="400"/>
      <c r="M428" s="400"/>
      <c r="N428" s="400"/>
      <c r="O428" s="400"/>
    </row>
    <row r="429" spans="9:15">
      <c r="I429" s="420"/>
      <c r="J429" s="421"/>
      <c r="K429" s="421"/>
      <c r="L429" s="400"/>
      <c r="M429" s="400"/>
      <c r="N429" s="400"/>
      <c r="O429" s="400"/>
    </row>
    <row r="430" spans="9:15">
      <c r="I430" s="420"/>
      <c r="J430" s="421"/>
      <c r="K430" s="421"/>
      <c r="L430" s="400"/>
      <c r="M430" s="400"/>
      <c r="N430" s="400"/>
      <c r="O430" s="400"/>
    </row>
    <row r="431" spans="9:15">
      <c r="I431" s="420"/>
      <c r="J431" s="421"/>
      <c r="K431" s="421"/>
      <c r="L431" s="400"/>
      <c r="M431" s="400"/>
      <c r="N431" s="400"/>
      <c r="O431" s="400"/>
    </row>
    <row r="432" spans="9:15">
      <c r="I432" s="420"/>
      <c r="J432" s="421"/>
      <c r="K432" s="421"/>
      <c r="L432" s="400"/>
      <c r="M432" s="400"/>
      <c r="N432" s="400"/>
      <c r="O432" s="400"/>
    </row>
    <row r="433" spans="9:15">
      <c r="I433" s="420"/>
      <c r="J433" s="421"/>
      <c r="K433" s="421"/>
      <c r="L433" s="400"/>
      <c r="M433" s="400"/>
      <c r="N433" s="400"/>
      <c r="O433" s="400"/>
    </row>
    <row r="434" spans="9:15">
      <c r="I434" s="420"/>
      <c r="J434" s="421"/>
      <c r="K434" s="421"/>
      <c r="L434" s="400"/>
      <c r="M434" s="400"/>
      <c r="N434" s="400"/>
      <c r="O434" s="400"/>
    </row>
    <row r="435" spans="9:15">
      <c r="I435" s="420"/>
      <c r="J435" s="421"/>
      <c r="K435" s="421"/>
      <c r="L435" s="400"/>
      <c r="M435" s="400"/>
      <c r="N435" s="400"/>
      <c r="O435" s="400"/>
    </row>
    <row r="436" spans="9:15">
      <c r="I436" s="420"/>
      <c r="J436" s="421"/>
      <c r="K436" s="421"/>
      <c r="L436" s="400"/>
      <c r="M436" s="400"/>
      <c r="N436" s="400"/>
      <c r="O436" s="400"/>
    </row>
    <row r="437" spans="9:15">
      <c r="I437" s="420"/>
      <c r="J437" s="421"/>
      <c r="K437" s="421"/>
      <c r="L437" s="400"/>
      <c r="M437" s="400"/>
      <c r="N437" s="400"/>
      <c r="O437" s="400"/>
    </row>
    <row r="438" spans="9:15">
      <c r="I438" s="420"/>
      <c r="J438" s="421"/>
      <c r="K438" s="421"/>
      <c r="L438" s="400"/>
      <c r="M438" s="400"/>
      <c r="N438" s="400"/>
      <c r="O438" s="400"/>
    </row>
    <row r="439" spans="9:15">
      <c r="I439" s="420"/>
      <c r="J439" s="421"/>
      <c r="K439" s="421"/>
      <c r="L439" s="400"/>
      <c r="M439" s="400"/>
      <c r="N439" s="400"/>
      <c r="O439" s="400"/>
    </row>
    <row r="440" spans="9:15">
      <c r="I440" s="420"/>
      <c r="J440" s="421"/>
      <c r="K440" s="421"/>
      <c r="L440" s="400"/>
      <c r="M440" s="400"/>
      <c r="N440" s="400"/>
      <c r="O440" s="400"/>
    </row>
    <row r="441" spans="9:15">
      <c r="I441" s="420"/>
      <c r="J441" s="421"/>
      <c r="K441" s="421"/>
      <c r="L441" s="400"/>
      <c r="M441" s="400"/>
      <c r="N441" s="400"/>
      <c r="O441" s="400"/>
    </row>
    <row r="442" spans="9:15">
      <c r="I442" s="420"/>
      <c r="J442" s="421"/>
      <c r="K442" s="421"/>
      <c r="L442" s="400"/>
      <c r="M442" s="400"/>
      <c r="N442" s="400"/>
      <c r="O442" s="400"/>
    </row>
    <row r="443" spans="9:15">
      <c r="I443" s="420"/>
      <c r="J443" s="421"/>
      <c r="K443" s="421"/>
      <c r="L443" s="400"/>
      <c r="M443" s="400"/>
      <c r="N443" s="400"/>
      <c r="O443" s="400"/>
    </row>
    <row r="444" spans="9:15">
      <c r="I444" s="420"/>
      <c r="J444" s="421"/>
      <c r="K444" s="421"/>
      <c r="L444" s="400"/>
      <c r="M444" s="400"/>
      <c r="N444" s="400"/>
      <c r="O444" s="400"/>
    </row>
    <row r="445" spans="9:15">
      <c r="I445" s="420"/>
      <c r="J445" s="421"/>
      <c r="K445" s="421"/>
      <c r="L445" s="400"/>
      <c r="M445" s="400"/>
      <c r="N445" s="400"/>
      <c r="O445" s="400"/>
    </row>
    <row r="446" spans="9:15">
      <c r="I446" s="420"/>
      <c r="J446" s="421"/>
      <c r="K446" s="421"/>
      <c r="L446" s="400"/>
      <c r="M446" s="400"/>
      <c r="N446" s="400"/>
      <c r="O446" s="400"/>
    </row>
    <row r="447" spans="9:15">
      <c r="I447" s="420"/>
      <c r="J447" s="421"/>
      <c r="K447" s="421"/>
      <c r="L447" s="400"/>
      <c r="M447" s="400"/>
      <c r="N447" s="400"/>
      <c r="O447" s="400"/>
    </row>
    <row r="448" spans="9:15">
      <c r="I448" s="420"/>
      <c r="J448" s="421"/>
      <c r="K448" s="421"/>
      <c r="L448" s="400"/>
      <c r="M448" s="400"/>
      <c r="N448" s="400"/>
      <c r="O448" s="400"/>
    </row>
    <row r="449" spans="9:15">
      <c r="I449" s="420"/>
      <c r="J449" s="421"/>
      <c r="K449" s="421"/>
      <c r="L449" s="400"/>
      <c r="M449" s="400"/>
      <c r="N449" s="400"/>
      <c r="O449" s="400"/>
    </row>
    <row r="450" spans="9:15">
      <c r="I450" s="420"/>
      <c r="J450" s="421"/>
      <c r="K450" s="421"/>
      <c r="L450" s="400"/>
      <c r="M450" s="400"/>
      <c r="N450" s="400"/>
      <c r="O450" s="400"/>
    </row>
    <row r="451" spans="9:15">
      <c r="I451" s="420"/>
      <c r="J451" s="421"/>
      <c r="K451" s="421"/>
      <c r="L451" s="400"/>
      <c r="M451" s="400"/>
      <c r="N451" s="400"/>
      <c r="O451" s="400"/>
    </row>
    <row r="452" spans="9:15">
      <c r="I452" s="420"/>
      <c r="J452" s="421"/>
      <c r="K452" s="421"/>
      <c r="L452" s="400"/>
      <c r="M452" s="400"/>
      <c r="N452" s="400"/>
      <c r="O452" s="400"/>
    </row>
    <row r="453" spans="9:15">
      <c r="I453" s="420"/>
      <c r="J453" s="421"/>
      <c r="K453" s="421"/>
      <c r="L453" s="400"/>
      <c r="M453" s="400"/>
      <c r="N453" s="400"/>
      <c r="O453" s="400"/>
    </row>
    <row r="454" spans="9:15">
      <c r="I454" s="420"/>
      <c r="J454" s="421"/>
      <c r="K454" s="421"/>
      <c r="L454" s="400"/>
      <c r="M454" s="400"/>
      <c r="N454" s="400"/>
      <c r="O454" s="400"/>
    </row>
    <row r="455" spans="9:15">
      <c r="I455" s="420"/>
      <c r="J455" s="421"/>
      <c r="K455" s="421"/>
      <c r="L455" s="400"/>
      <c r="M455" s="400"/>
      <c r="N455" s="400"/>
      <c r="O455" s="400"/>
    </row>
    <row r="456" spans="9:15">
      <c r="I456" s="420"/>
      <c r="J456" s="421"/>
      <c r="K456" s="421"/>
      <c r="L456" s="400"/>
      <c r="M456" s="400"/>
      <c r="N456" s="400"/>
      <c r="O456" s="400"/>
    </row>
    <row r="457" spans="9:15">
      <c r="I457" s="420"/>
      <c r="J457" s="421"/>
      <c r="K457" s="421"/>
      <c r="L457" s="400"/>
      <c r="M457" s="400"/>
      <c r="N457" s="400"/>
      <c r="O457" s="400"/>
    </row>
    <row r="458" spans="9:15">
      <c r="I458" s="420"/>
      <c r="J458" s="421"/>
      <c r="K458" s="421"/>
      <c r="L458" s="400"/>
      <c r="M458" s="400"/>
      <c r="N458" s="400"/>
      <c r="O458" s="400"/>
    </row>
    <row r="459" spans="9:15">
      <c r="I459" s="420"/>
      <c r="J459" s="421"/>
      <c r="K459" s="421"/>
      <c r="L459" s="400"/>
      <c r="M459" s="400"/>
      <c r="N459" s="400"/>
      <c r="O459" s="400"/>
    </row>
    <row r="460" spans="9:15">
      <c r="I460" s="420"/>
      <c r="J460" s="421"/>
      <c r="K460" s="421"/>
      <c r="L460" s="400"/>
      <c r="M460" s="400"/>
      <c r="N460" s="400"/>
      <c r="O460" s="400"/>
    </row>
    <row r="461" spans="9:15">
      <c r="I461" s="420"/>
      <c r="J461" s="421"/>
      <c r="K461" s="421"/>
      <c r="L461" s="400"/>
      <c r="M461" s="400"/>
      <c r="N461" s="400"/>
      <c r="O461" s="400"/>
    </row>
    <row r="462" spans="9:15">
      <c r="I462" s="420"/>
      <c r="J462" s="421"/>
      <c r="K462" s="421"/>
      <c r="L462" s="400"/>
      <c r="M462" s="400"/>
      <c r="N462" s="400"/>
      <c r="O462" s="400"/>
    </row>
    <row r="463" spans="9:15">
      <c r="I463" s="420"/>
      <c r="J463" s="421"/>
      <c r="K463" s="421"/>
      <c r="L463" s="400"/>
      <c r="M463" s="400"/>
      <c r="N463" s="400"/>
      <c r="O463" s="400"/>
    </row>
    <row r="464" spans="9:15">
      <c r="I464" s="420"/>
      <c r="J464" s="421"/>
      <c r="K464" s="421"/>
      <c r="L464" s="400"/>
      <c r="M464" s="400"/>
      <c r="N464" s="400"/>
      <c r="O464" s="400"/>
    </row>
    <row r="465" spans="9:15">
      <c r="I465" s="420"/>
      <c r="J465" s="421"/>
      <c r="K465" s="421"/>
      <c r="L465" s="400"/>
      <c r="M465" s="400"/>
      <c r="N465" s="400"/>
      <c r="O465" s="400"/>
    </row>
    <row r="466" spans="9:15">
      <c r="I466" s="420"/>
      <c r="J466" s="421"/>
      <c r="K466" s="421"/>
      <c r="L466" s="400"/>
      <c r="M466" s="400"/>
      <c r="N466" s="400"/>
      <c r="O466" s="400"/>
    </row>
    <row r="467" spans="9:15">
      <c r="I467" s="420"/>
      <c r="J467" s="421"/>
      <c r="K467" s="421"/>
      <c r="L467" s="400"/>
      <c r="M467" s="400"/>
      <c r="N467" s="400"/>
      <c r="O467" s="400"/>
    </row>
    <row r="468" spans="9:15">
      <c r="I468" s="420"/>
      <c r="J468" s="421"/>
      <c r="K468" s="421"/>
      <c r="L468" s="400"/>
      <c r="M468" s="400"/>
      <c r="N468" s="400"/>
      <c r="O468" s="400"/>
    </row>
    <row r="469" spans="9:15">
      <c r="I469" s="420"/>
      <c r="J469" s="421"/>
      <c r="K469" s="421"/>
      <c r="L469" s="400"/>
      <c r="M469" s="400"/>
      <c r="N469" s="400"/>
      <c r="O469" s="400"/>
    </row>
    <row r="470" spans="9:15">
      <c r="I470" s="420"/>
      <c r="J470" s="421"/>
      <c r="K470" s="421"/>
      <c r="L470" s="400"/>
      <c r="M470" s="400"/>
      <c r="N470" s="400"/>
      <c r="O470" s="400"/>
    </row>
    <row r="471" spans="9:15">
      <c r="I471" s="420"/>
      <c r="J471" s="421"/>
      <c r="K471" s="421"/>
      <c r="L471" s="400"/>
      <c r="M471" s="400"/>
      <c r="N471" s="400"/>
      <c r="O471" s="400"/>
    </row>
    <row r="472" spans="9:15">
      <c r="I472" s="420"/>
      <c r="J472" s="421"/>
      <c r="K472" s="421"/>
      <c r="L472" s="400"/>
      <c r="M472" s="400"/>
      <c r="N472" s="400"/>
      <c r="O472" s="400"/>
    </row>
    <row r="473" spans="9:15">
      <c r="I473" s="420"/>
      <c r="J473" s="421"/>
      <c r="K473" s="421"/>
      <c r="L473" s="400"/>
      <c r="M473" s="400"/>
      <c r="N473" s="400"/>
      <c r="O473" s="400"/>
    </row>
    <row r="474" spans="9:15">
      <c r="I474" s="420"/>
      <c r="J474" s="421"/>
      <c r="K474" s="421"/>
      <c r="L474" s="400"/>
      <c r="M474" s="400"/>
      <c r="N474" s="400"/>
      <c r="O474" s="400"/>
    </row>
    <row r="475" spans="9:15">
      <c r="I475" s="420"/>
      <c r="J475" s="421"/>
      <c r="K475" s="421"/>
      <c r="L475" s="400"/>
      <c r="M475" s="400"/>
      <c r="N475" s="400"/>
      <c r="O475" s="400"/>
    </row>
    <row r="476" spans="9:15">
      <c r="I476" s="420"/>
      <c r="J476" s="421"/>
      <c r="K476" s="421"/>
      <c r="L476" s="400"/>
      <c r="M476" s="400"/>
      <c r="N476" s="400"/>
      <c r="O476" s="400"/>
    </row>
    <row r="477" spans="9:15">
      <c r="I477" s="420"/>
      <c r="J477" s="421"/>
      <c r="K477" s="421"/>
      <c r="L477" s="400"/>
      <c r="M477" s="400"/>
      <c r="N477" s="400"/>
      <c r="O477" s="400"/>
    </row>
    <row r="478" spans="9:15">
      <c r="I478" s="420"/>
      <c r="J478" s="421"/>
      <c r="K478" s="421"/>
      <c r="L478" s="400"/>
      <c r="M478" s="400"/>
      <c r="N478" s="400"/>
      <c r="O478" s="400"/>
    </row>
    <row r="479" spans="9:15">
      <c r="I479" s="420"/>
      <c r="J479" s="421"/>
      <c r="K479" s="421"/>
      <c r="L479" s="400"/>
      <c r="M479" s="400"/>
      <c r="N479" s="400"/>
      <c r="O479" s="400"/>
    </row>
    <row r="480" spans="9:15">
      <c r="I480" s="420"/>
      <c r="J480" s="421"/>
      <c r="K480" s="421"/>
      <c r="L480" s="400"/>
      <c r="M480" s="400"/>
      <c r="N480" s="400"/>
      <c r="O480" s="400"/>
    </row>
    <row r="481" spans="9:15">
      <c r="I481" s="420"/>
      <c r="J481" s="421"/>
      <c r="K481" s="421"/>
      <c r="L481" s="400"/>
      <c r="M481" s="400"/>
      <c r="N481" s="400"/>
      <c r="O481" s="400"/>
    </row>
    <row r="482" spans="9:15">
      <c r="I482" s="420"/>
      <c r="J482" s="421"/>
      <c r="K482" s="421"/>
      <c r="L482" s="400"/>
      <c r="M482" s="400"/>
      <c r="N482" s="400"/>
      <c r="O482" s="400"/>
    </row>
    <row r="483" spans="9:15">
      <c r="I483" s="420"/>
      <c r="J483" s="421"/>
      <c r="K483" s="421"/>
      <c r="L483" s="400"/>
      <c r="M483" s="400"/>
      <c r="N483" s="400"/>
      <c r="O483" s="400"/>
    </row>
    <row r="484" spans="9:15">
      <c r="I484" s="420"/>
      <c r="J484" s="421"/>
      <c r="K484" s="421"/>
      <c r="L484" s="400"/>
      <c r="M484" s="400"/>
      <c r="N484" s="400"/>
      <c r="O484" s="400"/>
    </row>
    <row r="485" spans="9:15">
      <c r="I485" s="420"/>
      <c r="J485" s="421"/>
      <c r="K485" s="421"/>
      <c r="L485" s="400"/>
      <c r="M485" s="400"/>
      <c r="N485" s="400"/>
      <c r="O485" s="400"/>
    </row>
    <row r="486" spans="9:15">
      <c r="I486" s="420"/>
      <c r="J486" s="421"/>
      <c r="K486" s="421"/>
      <c r="L486" s="400"/>
      <c r="M486" s="400"/>
      <c r="N486" s="400"/>
      <c r="O486" s="400"/>
    </row>
    <row r="487" spans="9:15">
      <c r="I487" s="420"/>
      <c r="J487" s="421"/>
      <c r="K487" s="421"/>
      <c r="L487" s="400"/>
      <c r="M487" s="400"/>
      <c r="N487" s="400"/>
      <c r="O487" s="400"/>
    </row>
    <row r="488" spans="9:15">
      <c r="I488" s="420"/>
      <c r="J488" s="421"/>
      <c r="K488" s="421"/>
      <c r="L488" s="400"/>
      <c r="M488" s="400"/>
      <c r="N488" s="400"/>
      <c r="O488" s="400"/>
    </row>
    <row r="489" spans="9:15">
      <c r="I489" s="420"/>
      <c r="J489" s="421"/>
      <c r="K489" s="421"/>
      <c r="L489" s="400"/>
      <c r="M489" s="400"/>
      <c r="N489" s="400"/>
      <c r="O489" s="400"/>
    </row>
    <row r="490" spans="9:15">
      <c r="I490" s="420"/>
      <c r="J490" s="421"/>
      <c r="K490" s="421"/>
      <c r="L490" s="400"/>
      <c r="M490" s="400"/>
      <c r="N490" s="400"/>
      <c r="O490" s="400"/>
    </row>
    <row r="491" spans="9:15">
      <c r="I491" s="420"/>
      <c r="J491" s="421"/>
      <c r="K491" s="421"/>
      <c r="L491" s="400"/>
      <c r="M491" s="400"/>
      <c r="N491" s="400"/>
      <c r="O491" s="400"/>
    </row>
    <row r="492" spans="9:15">
      <c r="I492" s="420"/>
      <c r="J492" s="421"/>
      <c r="K492" s="421"/>
      <c r="L492" s="400"/>
      <c r="M492" s="400"/>
      <c r="N492" s="400"/>
      <c r="O492" s="400"/>
    </row>
    <row r="493" spans="9:15">
      <c r="I493" s="420"/>
      <c r="J493" s="421"/>
      <c r="K493" s="421"/>
      <c r="L493" s="400"/>
      <c r="M493" s="400"/>
      <c r="N493" s="400"/>
      <c r="O493" s="400"/>
    </row>
    <row r="494" spans="9:15">
      <c r="I494" s="420"/>
      <c r="J494" s="421"/>
      <c r="K494" s="421"/>
      <c r="L494" s="400"/>
      <c r="M494" s="400"/>
      <c r="N494" s="400"/>
      <c r="O494" s="400"/>
    </row>
    <row r="495" spans="9:15">
      <c r="I495" s="420"/>
      <c r="J495" s="421"/>
      <c r="K495" s="421"/>
      <c r="L495" s="400"/>
      <c r="M495" s="400"/>
      <c r="N495" s="400"/>
      <c r="O495" s="400"/>
    </row>
    <row r="496" spans="9:15">
      <c r="I496" s="420"/>
      <c r="J496" s="421"/>
      <c r="K496" s="421"/>
      <c r="L496" s="400"/>
      <c r="M496" s="400"/>
      <c r="N496" s="400"/>
      <c r="O496" s="400"/>
    </row>
    <row r="497" spans="9:15">
      <c r="I497" s="420"/>
      <c r="J497" s="421"/>
      <c r="K497" s="421"/>
      <c r="L497" s="400"/>
      <c r="M497" s="400"/>
      <c r="N497" s="400"/>
      <c r="O497" s="400"/>
    </row>
  </sheetData>
  <phoneticPr fontId="25" type="noConversion"/>
  <pageMargins left="0.75" right="0.75" top="1" bottom="1" header="0.5" footer="0.5"/>
  <headerFooter alignWithMargins="0"/>
  <legacyDrawing r:id="rId1"/>
  <oleObjects>
    <oleObject progId="Equation.3" shapeId="4097" r:id="rId2"/>
    <oleObject progId="Equation.3" shapeId="4098" r:id="rId3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view="pageBreakPreview" zoomScale="75" zoomScaleNormal="90" zoomScaleSheetLayoutView="75" workbookViewId="0">
      <selection activeCell="J41" sqref="J41"/>
    </sheetView>
  </sheetViews>
  <sheetFormatPr defaultColWidth="8.85546875" defaultRowHeight="12.75"/>
  <cols>
    <col min="1" max="1" width="7.42578125" style="40" customWidth="1"/>
    <col min="2" max="2" width="68.7109375" style="4" customWidth="1"/>
    <col min="3" max="3" width="6" style="39" customWidth="1"/>
    <col min="4" max="5" width="5" style="39" customWidth="1"/>
    <col min="6" max="6" width="6.140625" style="39" customWidth="1"/>
    <col min="7" max="7" width="5.85546875" style="39" customWidth="1"/>
    <col min="8" max="8" width="5" style="39" customWidth="1"/>
    <col min="9" max="9" width="5.140625" style="39" customWidth="1"/>
    <col min="10" max="10" width="52.5703125" style="4" customWidth="1"/>
    <col min="11" max="11" width="25" style="4" customWidth="1"/>
    <col min="12" max="16384" width="8.85546875" style="4"/>
  </cols>
  <sheetData>
    <row r="1" spans="1:11" ht="40.5" customHeight="1" thickBot="1">
      <c r="A1" s="423"/>
      <c r="B1" s="424"/>
      <c r="C1" s="425"/>
      <c r="D1" s="425"/>
      <c r="E1" s="425"/>
      <c r="F1" s="425"/>
      <c r="G1" s="425"/>
      <c r="H1" s="436"/>
      <c r="I1" s="436"/>
      <c r="J1" s="436"/>
    </row>
    <row r="2" spans="1:11" s="5" customFormat="1" ht="30" customHeight="1" thickBot="1">
      <c r="A2" s="428"/>
      <c r="B2" s="147"/>
      <c r="C2" s="437"/>
      <c r="D2" s="437"/>
      <c r="E2" s="437"/>
      <c r="F2" s="437"/>
      <c r="G2" s="437"/>
      <c r="H2" s="438" t="s">
        <v>432</v>
      </c>
      <c r="I2" s="439"/>
      <c r="J2" s="440" t="s">
        <v>52</v>
      </c>
    </row>
    <row r="3" spans="1:11" s="7" customFormat="1" ht="27.75" customHeight="1">
      <c r="A3" s="427"/>
      <c r="B3" s="60" t="s">
        <v>50</v>
      </c>
      <c r="C3" s="51" t="s">
        <v>53</v>
      </c>
      <c r="D3" s="51" t="s">
        <v>54</v>
      </c>
      <c r="E3" s="51" t="s">
        <v>55</v>
      </c>
      <c r="F3" s="148" t="s">
        <v>56</v>
      </c>
      <c r="G3" s="149" t="s">
        <v>78</v>
      </c>
      <c r="H3" s="121" t="s">
        <v>79</v>
      </c>
      <c r="I3" s="6" t="s">
        <v>80</v>
      </c>
      <c r="J3" s="112" t="s">
        <v>431</v>
      </c>
      <c r="K3" s="129" t="s">
        <v>430</v>
      </c>
    </row>
    <row r="4" spans="1:11" s="7" customFormat="1" ht="27.75" customHeight="1">
      <c r="A4" s="426"/>
      <c r="B4" s="8" t="s">
        <v>81</v>
      </c>
      <c r="C4" s="9"/>
      <c r="D4" s="9"/>
      <c r="E4" s="9"/>
      <c r="F4" s="9"/>
      <c r="G4" s="9"/>
      <c r="H4" s="113"/>
      <c r="I4" s="10"/>
      <c r="J4" s="114"/>
      <c r="K4" s="19"/>
    </row>
    <row r="5" spans="1:11" s="7" customFormat="1" ht="30" customHeight="1">
      <c r="A5" s="11" t="s">
        <v>354</v>
      </c>
      <c r="B5" s="16" t="s">
        <v>66</v>
      </c>
      <c r="C5" s="17"/>
      <c r="D5" s="17"/>
      <c r="E5" s="17"/>
      <c r="F5" s="17"/>
      <c r="G5" s="17"/>
      <c r="H5" s="116"/>
      <c r="I5" s="17"/>
      <c r="J5" s="122"/>
      <c r="K5" s="19"/>
    </row>
    <row r="6" spans="1:11" s="7" customFormat="1" ht="75" customHeight="1">
      <c r="A6" s="23" t="s">
        <v>351</v>
      </c>
      <c r="B6" s="48" t="s">
        <v>121</v>
      </c>
      <c r="C6" s="13"/>
      <c r="D6" s="14" t="s">
        <v>60</v>
      </c>
      <c r="E6" s="14" t="s">
        <v>60</v>
      </c>
      <c r="F6" s="14"/>
      <c r="G6" s="26">
        <f>F6*5</f>
        <v>0</v>
      </c>
      <c r="H6" s="117"/>
      <c r="I6" s="14"/>
      <c r="J6" s="118"/>
      <c r="K6" s="37"/>
    </row>
    <row r="7" spans="1:11" s="7" customFormat="1" ht="25.5">
      <c r="A7" s="23" t="s">
        <v>352</v>
      </c>
      <c r="B7" s="48" t="s">
        <v>93</v>
      </c>
      <c r="C7" s="13"/>
      <c r="D7" s="14" t="s">
        <v>60</v>
      </c>
      <c r="E7" s="13"/>
      <c r="F7" s="14"/>
      <c r="G7" s="26">
        <f t="shared" ref="G7:G12" si="0">F7*5</f>
        <v>0</v>
      </c>
      <c r="H7" s="117"/>
      <c r="I7" s="14"/>
      <c r="J7" s="118"/>
      <c r="K7" s="37"/>
    </row>
    <row r="8" spans="1:11" s="7" customFormat="1" ht="27" customHeight="1">
      <c r="A8" s="11" t="s">
        <v>353</v>
      </c>
      <c r="B8" s="16" t="s">
        <v>70</v>
      </c>
      <c r="C8" s="17"/>
      <c r="D8" s="17"/>
      <c r="E8" s="17"/>
      <c r="F8" s="17"/>
      <c r="G8" s="17"/>
      <c r="H8" s="116"/>
      <c r="I8" s="17"/>
      <c r="J8" s="115"/>
      <c r="K8" s="19"/>
    </row>
    <row r="9" spans="1:11" s="7" customFormat="1" ht="24" customHeight="1">
      <c r="A9" s="23" t="s">
        <v>355</v>
      </c>
      <c r="B9" s="48" t="s">
        <v>92</v>
      </c>
      <c r="C9" s="13"/>
      <c r="D9" s="14" t="s">
        <v>60</v>
      </c>
      <c r="E9" s="14" t="s">
        <v>60</v>
      </c>
      <c r="F9" s="14"/>
      <c r="G9" s="26">
        <f t="shared" si="0"/>
        <v>0</v>
      </c>
      <c r="H9" s="117"/>
      <c r="I9" s="14"/>
      <c r="J9" s="119"/>
      <c r="K9" s="120"/>
    </row>
    <row r="10" spans="1:11" s="7" customFormat="1" ht="27.75" customHeight="1">
      <c r="A10" s="23" t="s">
        <v>356</v>
      </c>
      <c r="B10" s="47" t="s">
        <v>91</v>
      </c>
      <c r="C10" s="20"/>
      <c r="D10" s="21" t="s">
        <v>60</v>
      </c>
      <c r="E10" s="14" t="s">
        <v>60</v>
      </c>
      <c r="F10" s="22"/>
      <c r="G10" s="26">
        <f t="shared" si="0"/>
        <v>0</v>
      </c>
      <c r="H10" s="123"/>
      <c r="I10" s="22"/>
      <c r="J10" s="124"/>
      <c r="K10" s="120"/>
    </row>
    <row r="11" spans="1:11" s="7" customFormat="1" ht="40.5" customHeight="1">
      <c r="A11" s="23" t="s">
        <v>357</v>
      </c>
      <c r="B11" s="48" t="s">
        <v>94</v>
      </c>
      <c r="C11" s="20"/>
      <c r="D11" s="14" t="s">
        <v>60</v>
      </c>
      <c r="E11" s="20"/>
      <c r="F11" s="22"/>
      <c r="G11" s="26">
        <f t="shared" si="0"/>
        <v>0</v>
      </c>
      <c r="H11" s="123"/>
      <c r="I11" s="22"/>
      <c r="J11" s="119"/>
      <c r="K11" s="37"/>
    </row>
    <row r="12" spans="1:11" s="7" customFormat="1" ht="25.5">
      <c r="A12" s="23" t="s">
        <v>358</v>
      </c>
      <c r="B12" s="48" t="s">
        <v>122</v>
      </c>
      <c r="C12" s="22" t="s">
        <v>60</v>
      </c>
      <c r="E12" s="14" t="s">
        <v>60</v>
      </c>
      <c r="F12" s="22"/>
      <c r="G12" s="26">
        <f t="shared" si="0"/>
        <v>0</v>
      </c>
      <c r="H12" s="123"/>
      <c r="I12" s="22"/>
      <c r="J12" s="125"/>
      <c r="K12" s="37"/>
    </row>
    <row r="13" spans="1:11" s="7" customFormat="1" ht="18.75" customHeight="1" thickBot="1">
      <c r="A13" s="23"/>
      <c r="B13" s="41" t="s">
        <v>38</v>
      </c>
      <c r="C13" s="24"/>
      <c r="D13" s="24"/>
      <c r="E13" s="24"/>
      <c r="F13" s="24"/>
      <c r="G13" s="25">
        <f>SUM(G6:G12)</f>
        <v>0</v>
      </c>
      <c r="H13" s="126"/>
      <c r="I13" s="127"/>
      <c r="J13" s="128"/>
      <c r="K13" s="120">
        <f>SUM(K6:K12)</f>
        <v>0</v>
      </c>
    </row>
    <row r="15" spans="1:11" s="39" customFormat="1">
      <c r="A15" s="40"/>
      <c r="B15" s="35" t="s">
        <v>28</v>
      </c>
      <c r="J15" s="4"/>
    </row>
    <row r="16" spans="1:11" s="39" customFormat="1">
      <c r="A16" s="40"/>
      <c r="B16" s="36" t="s">
        <v>29</v>
      </c>
      <c r="J16" s="4"/>
    </row>
  </sheetData>
  <mergeCells count="3">
    <mergeCell ref="H1:J1"/>
    <mergeCell ref="C2:G2"/>
    <mergeCell ref="H2:J2"/>
  </mergeCells>
  <phoneticPr fontId="10" type="noConversion"/>
  <pageMargins left="0.75" right="0.75" top="1" bottom="1" header="0.5" footer="0.5"/>
  <pageSetup paperSize="9" scale="69" orientation="landscape" r:id="rId1"/>
  <headerFooter alignWithMargins="0">
    <oddHeader>&amp;R2012-04-11</oddHeader>
    <oddFooter>&amp;R&amp;P (&amp;N)</oddFooter>
  </headerFooter>
  <rowBreaks count="3" manualBreakCount="3">
    <brk id="16" max="16383" man="1"/>
    <brk id="91" max="16383" man="1"/>
    <brk id="12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L43"/>
  <sheetViews>
    <sheetView topLeftCell="A10" zoomScale="84" zoomScaleNormal="84" workbookViewId="0">
      <selection activeCell="K43" sqref="K43"/>
    </sheetView>
  </sheetViews>
  <sheetFormatPr defaultColWidth="8.85546875" defaultRowHeight="11.25"/>
  <cols>
    <col min="1" max="1" width="8.85546875" style="131"/>
    <col min="2" max="2" width="65" style="131" bestFit="1" customWidth="1"/>
    <col min="3" max="4" width="8.85546875" style="131"/>
    <col min="5" max="5" width="14.28515625" style="131" customWidth="1"/>
    <col min="6" max="7" width="8.85546875" style="131"/>
    <col min="8" max="8" width="9.7109375" style="131" customWidth="1"/>
    <col min="9" max="9" width="10.28515625" style="131" customWidth="1"/>
    <col min="10" max="10" width="27.5703125" style="131" bestFit="1" customWidth="1"/>
    <col min="11" max="11" width="16" style="185" customWidth="1"/>
    <col min="12" max="16384" width="8.85546875" style="131"/>
  </cols>
  <sheetData>
    <row r="1" spans="1:11">
      <c r="A1" s="130" t="s">
        <v>288</v>
      </c>
    </row>
    <row r="2" spans="1:11">
      <c r="A2" s="132"/>
    </row>
    <row r="3" spans="1:11">
      <c r="A3" s="133" t="s">
        <v>272</v>
      </c>
    </row>
    <row r="4" spans="1:11">
      <c r="A4" s="133"/>
    </row>
    <row r="5" spans="1:11">
      <c r="A5" s="132" t="s">
        <v>273</v>
      </c>
      <c r="C5" s="134" t="s">
        <v>274</v>
      </c>
    </row>
    <row r="6" spans="1:11" ht="12" thickBot="1">
      <c r="A6" s="135"/>
    </row>
    <row r="7" spans="1:11" s="136" customFormat="1" ht="64.5" thickBot="1">
      <c r="A7" s="279" t="s">
        <v>275</v>
      </c>
      <c r="B7" s="276" t="s">
        <v>276</v>
      </c>
      <c r="C7" s="160" t="s">
        <v>51</v>
      </c>
      <c r="D7" s="160" t="s">
        <v>277</v>
      </c>
      <c r="E7" s="160" t="s">
        <v>443</v>
      </c>
      <c r="F7" s="160" t="s">
        <v>442</v>
      </c>
      <c r="G7" s="161" t="s">
        <v>278</v>
      </c>
      <c r="H7" s="160" t="s">
        <v>279</v>
      </c>
      <c r="I7" s="162" t="s">
        <v>281</v>
      </c>
      <c r="J7" s="162" t="s">
        <v>280</v>
      </c>
      <c r="K7" s="163"/>
    </row>
    <row r="8" spans="1:11" s="287" customFormat="1" ht="12.75">
      <c r="A8" s="283">
        <v>1</v>
      </c>
      <c r="B8" s="284" t="s">
        <v>282</v>
      </c>
      <c r="C8" s="284" t="s">
        <v>283</v>
      </c>
      <c r="D8" s="285">
        <v>8</v>
      </c>
      <c r="E8" s="333">
        <v>1500</v>
      </c>
      <c r="F8" s="286">
        <f t="shared" ref="F8:F13" si="0">D8*E8</f>
        <v>12000</v>
      </c>
      <c r="G8" s="336"/>
      <c r="H8" s="336"/>
      <c r="I8" s="337"/>
      <c r="J8" s="443"/>
      <c r="K8" s="444"/>
    </row>
    <row r="9" spans="1:11" s="287" customFormat="1" ht="12.75">
      <c r="A9" s="288">
        <v>2</v>
      </c>
      <c r="B9" s="289" t="s">
        <v>284</v>
      </c>
      <c r="C9" s="284" t="s">
        <v>283</v>
      </c>
      <c r="D9" s="290">
        <v>2</v>
      </c>
      <c r="E9" s="334">
        <v>500</v>
      </c>
      <c r="F9" s="291">
        <f t="shared" si="0"/>
        <v>1000</v>
      </c>
      <c r="G9" s="57"/>
      <c r="H9" s="57"/>
      <c r="I9" s="338"/>
      <c r="J9" s="445"/>
      <c r="K9" s="446"/>
    </row>
    <row r="10" spans="1:11" s="287" customFormat="1" ht="12.75">
      <c r="A10" s="288">
        <v>3</v>
      </c>
      <c r="B10" s="289" t="s">
        <v>285</v>
      </c>
      <c r="C10" s="284" t="s">
        <v>283</v>
      </c>
      <c r="D10" s="290">
        <v>4</v>
      </c>
      <c r="E10" s="334">
        <v>2000</v>
      </c>
      <c r="F10" s="291">
        <f t="shared" si="0"/>
        <v>8000</v>
      </c>
      <c r="G10" s="57"/>
      <c r="H10" s="57"/>
      <c r="I10" s="338"/>
      <c r="J10" s="445"/>
      <c r="K10" s="446"/>
    </row>
    <row r="11" spans="1:11" s="287" customFormat="1" ht="12.75">
      <c r="A11" s="288">
        <v>4</v>
      </c>
      <c r="B11" s="295" t="s">
        <v>286</v>
      </c>
      <c r="C11" s="284" t="s">
        <v>283</v>
      </c>
      <c r="D11" s="296">
        <v>2</v>
      </c>
      <c r="E11" s="335">
        <v>1500</v>
      </c>
      <c r="F11" s="291">
        <f t="shared" si="0"/>
        <v>3000</v>
      </c>
      <c r="G11" s="57"/>
      <c r="H11" s="57"/>
      <c r="I11" s="338"/>
      <c r="J11" s="445"/>
      <c r="K11" s="446"/>
    </row>
    <row r="12" spans="1:11" s="287" customFormat="1" ht="12.75">
      <c r="A12" s="297">
        <v>5</v>
      </c>
      <c r="B12" s="298" t="s">
        <v>287</v>
      </c>
      <c r="C12" s="289"/>
      <c r="D12" s="75">
        <v>8</v>
      </c>
      <c r="E12" s="334">
        <v>500</v>
      </c>
      <c r="F12" s="291">
        <f t="shared" si="0"/>
        <v>4000</v>
      </c>
      <c r="G12" s="57"/>
      <c r="H12" s="57"/>
      <c r="I12" s="338"/>
      <c r="J12" s="445"/>
      <c r="K12" s="446"/>
    </row>
    <row r="13" spans="1:11" s="136" customFormat="1" ht="12.75">
      <c r="A13" s="280"/>
      <c r="B13" s="277"/>
      <c r="C13" s="137"/>
      <c r="D13" s="137"/>
      <c r="E13" s="138"/>
      <c r="F13" s="165">
        <f t="shared" si="0"/>
        <v>0</v>
      </c>
      <c r="G13" s="166"/>
      <c r="H13" s="167"/>
      <c r="I13" s="168"/>
      <c r="J13" s="441"/>
      <c r="K13" s="442"/>
    </row>
    <row r="14" spans="1:11" s="136" customFormat="1" ht="13.5" thickBot="1">
      <c r="A14" s="281"/>
      <c r="B14" s="278" t="s">
        <v>289</v>
      </c>
      <c r="C14" s="150"/>
      <c r="D14" s="150"/>
      <c r="E14" s="151"/>
      <c r="F14" s="169">
        <f>SUM(F8:F13)</f>
        <v>28000</v>
      </c>
      <c r="G14" s="170"/>
      <c r="H14" s="171"/>
      <c r="I14" s="172"/>
      <c r="J14" s="453"/>
      <c r="K14" s="454"/>
    </row>
    <row r="15" spans="1:11" s="141" customFormat="1">
      <c r="A15" s="140"/>
      <c r="K15" s="186"/>
    </row>
    <row r="16" spans="1:11" ht="12" thickBot="1">
      <c r="C16" s="142"/>
      <c r="D16" s="139"/>
      <c r="E16" s="139"/>
      <c r="F16" s="139"/>
      <c r="G16" s="139"/>
      <c r="H16" s="143"/>
      <c r="I16" s="143"/>
      <c r="J16" s="143"/>
    </row>
    <row r="17" spans="1:12" s="301" customFormat="1" ht="16.5" customHeight="1" thickBot="1">
      <c r="A17" s="450" t="s">
        <v>290</v>
      </c>
      <c r="B17" s="450"/>
      <c r="C17" s="451" t="s">
        <v>51</v>
      </c>
      <c r="D17" s="452"/>
      <c r="E17" s="452"/>
      <c r="F17" s="452"/>
      <c r="G17" s="452"/>
      <c r="H17" s="447" t="s">
        <v>433</v>
      </c>
      <c r="I17" s="448"/>
      <c r="J17" s="449" t="s">
        <v>350</v>
      </c>
      <c r="K17" s="300"/>
    </row>
    <row r="18" spans="1:12" s="301" customFormat="1" ht="27.75" customHeight="1">
      <c r="A18" s="302"/>
      <c r="B18" s="14" t="s">
        <v>50</v>
      </c>
      <c r="C18" s="14" t="s">
        <v>53</v>
      </c>
      <c r="D18" s="14" t="s">
        <v>54</v>
      </c>
      <c r="E18" s="14" t="s">
        <v>55</v>
      </c>
      <c r="F18" s="303" t="s">
        <v>56</v>
      </c>
      <c r="G18" s="304" t="s">
        <v>78</v>
      </c>
      <c r="H18" s="117" t="s">
        <v>79</v>
      </c>
      <c r="I18" s="14" t="s">
        <v>80</v>
      </c>
      <c r="J18" s="153" t="s">
        <v>350</v>
      </c>
      <c r="K18" s="299" t="s">
        <v>434</v>
      </c>
      <c r="L18" s="305"/>
    </row>
    <row r="19" spans="1:12" s="301" customFormat="1" ht="30" customHeight="1">
      <c r="A19" s="306" t="s">
        <v>82</v>
      </c>
      <c r="B19" s="307" t="s">
        <v>88</v>
      </c>
      <c r="C19" s="308"/>
      <c r="D19" s="308"/>
      <c r="E19" s="308"/>
      <c r="F19" s="308"/>
      <c r="G19" s="309"/>
      <c r="H19" s="310"/>
      <c r="I19" s="308"/>
      <c r="J19" s="311"/>
      <c r="K19" s="312"/>
      <c r="L19" s="305"/>
    </row>
    <row r="20" spans="1:12" s="301" customFormat="1" ht="30" customHeight="1">
      <c r="A20" s="313" t="s">
        <v>85</v>
      </c>
      <c r="B20" s="314" t="s">
        <v>83</v>
      </c>
      <c r="C20" s="314"/>
      <c r="D20" s="314"/>
      <c r="E20" s="314"/>
      <c r="F20" s="314"/>
      <c r="G20" s="315"/>
      <c r="H20" s="316"/>
      <c r="I20" s="314"/>
      <c r="J20" s="317"/>
      <c r="K20" s="318"/>
      <c r="L20" s="305"/>
    </row>
    <row r="21" spans="1:12" s="50" customFormat="1" ht="38.25">
      <c r="A21" s="302" t="s">
        <v>86</v>
      </c>
      <c r="B21" s="42" t="s">
        <v>120</v>
      </c>
      <c r="C21" s="13"/>
      <c r="D21" s="14" t="s">
        <v>60</v>
      </c>
      <c r="E21" s="13"/>
      <c r="F21" s="14">
        <v>3</v>
      </c>
      <c r="G21" s="26">
        <v>15</v>
      </c>
      <c r="H21" s="117"/>
      <c r="I21" s="14"/>
      <c r="J21" s="198"/>
      <c r="K21" s="319">
        <v>5</v>
      </c>
      <c r="L21" s="233"/>
    </row>
    <row r="22" spans="1:12" s="301" customFormat="1" ht="12.75">
      <c r="A22" s="313" t="s">
        <v>87</v>
      </c>
      <c r="B22" s="314" t="s">
        <v>444</v>
      </c>
      <c r="C22" s="320"/>
      <c r="D22" s="320"/>
      <c r="E22" s="320"/>
      <c r="F22" s="320"/>
      <c r="G22" s="318"/>
      <c r="H22" s="321"/>
      <c r="I22" s="320"/>
      <c r="J22" s="322"/>
      <c r="K22" s="323"/>
      <c r="L22" s="305"/>
    </row>
    <row r="23" spans="1:12" s="7" customFormat="1" ht="40.5" customHeight="1">
      <c r="A23" s="302" t="s">
        <v>161</v>
      </c>
      <c r="B23" s="42" t="s">
        <v>119</v>
      </c>
      <c r="C23" s="13"/>
      <c r="D23" s="14" t="s">
        <v>60</v>
      </c>
      <c r="E23" s="14"/>
      <c r="F23" s="14">
        <v>4</v>
      </c>
      <c r="G23" s="26">
        <v>20</v>
      </c>
      <c r="H23" s="117"/>
      <c r="I23" s="14"/>
      <c r="J23" s="198"/>
      <c r="K23" s="187">
        <v>20</v>
      </c>
      <c r="L23" s="231"/>
    </row>
    <row r="24" spans="1:12" s="301" customFormat="1" ht="20.100000000000001" customHeight="1">
      <c r="A24" s="324" t="s">
        <v>162</v>
      </c>
      <c r="B24" s="314" t="s">
        <v>41</v>
      </c>
      <c r="C24" s="56"/>
      <c r="D24" s="56"/>
      <c r="E24" s="56"/>
      <c r="F24" s="56"/>
      <c r="G24" s="191"/>
      <c r="H24" s="201"/>
      <c r="I24" s="56"/>
      <c r="J24" s="325"/>
      <c r="K24" s="326"/>
      <c r="L24" s="305"/>
    </row>
    <row r="25" spans="1:12" s="301" customFormat="1" ht="12.75">
      <c r="A25" s="302" t="s">
        <v>163</v>
      </c>
      <c r="B25" s="42" t="s">
        <v>123</v>
      </c>
      <c r="C25" s="14" t="s">
        <v>60</v>
      </c>
      <c r="D25" s="13"/>
      <c r="E25" s="13"/>
      <c r="F25" s="13"/>
      <c r="G25" s="190"/>
      <c r="H25" s="117"/>
      <c r="I25" s="14"/>
      <c r="J25" s="327"/>
      <c r="K25" s="328"/>
      <c r="L25" s="305"/>
    </row>
    <row r="26" spans="1:12" s="301" customFormat="1" ht="12.75">
      <c r="A26" s="302" t="s">
        <v>164</v>
      </c>
      <c r="B26" s="42" t="s">
        <v>127</v>
      </c>
      <c r="C26" s="14" t="s">
        <v>60</v>
      </c>
      <c r="D26" s="13"/>
      <c r="E26" s="13"/>
      <c r="F26" s="13"/>
      <c r="G26" s="190"/>
      <c r="H26" s="117"/>
      <c r="I26" s="14"/>
      <c r="J26" s="327"/>
      <c r="K26" s="328"/>
      <c r="L26" s="305"/>
    </row>
    <row r="27" spans="1:12" s="301" customFormat="1" ht="25.5">
      <c r="A27" s="302" t="s">
        <v>165</v>
      </c>
      <c r="B27" s="42" t="s">
        <v>126</v>
      </c>
      <c r="C27" s="13"/>
      <c r="D27" s="14" t="s">
        <v>60</v>
      </c>
      <c r="E27" s="14" t="s">
        <v>60</v>
      </c>
      <c r="F27" s="14">
        <v>3</v>
      </c>
      <c r="G27" s="26">
        <v>15</v>
      </c>
      <c r="H27" s="117"/>
      <c r="I27" s="14"/>
      <c r="J27" s="327"/>
      <c r="K27" s="328">
        <v>15</v>
      </c>
      <c r="L27" s="305"/>
    </row>
    <row r="28" spans="1:12" s="301" customFormat="1" ht="25.5">
      <c r="A28" s="302" t="s">
        <v>166</v>
      </c>
      <c r="B28" s="42" t="s">
        <v>124</v>
      </c>
      <c r="C28" s="14" t="s">
        <v>60</v>
      </c>
      <c r="D28" s="13"/>
      <c r="E28" s="13"/>
      <c r="F28" s="13"/>
      <c r="G28" s="190"/>
      <c r="H28" s="117"/>
      <c r="I28" s="14"/>
      <c r="J28" s="327"/>
      <c r="K28" s="328"/>
      <c r="L28" s="305"/>
    </row>
    <row r="29" spans="1:12" s="301" customFormat="1" ht="25.5">
      <c r="A29" s="302" t="s">
        <v>167</v>
      </c>
      <c r="B29" s="42" t="s">
        <v>125</v>
      </c>
      <c r="C29" s="13"/>
      <c r="D29" s="14" t="s">
        <v>60</v>
      </c>
      <c r="E29" s="14" t="s">
        <v>60</v>
      </c>
      <c r="F29" s="14">
        <v>2</v>
      </c>
      <c r="G29" s="26">
        <v>10</v>
      </c>
      <c r="H29" s="117"/>
      <c r="I29" s="14"/>
      <c r="J29" s="327"/>
      <c r="K29" s="328">
        <v>10</v>
      </c>
      <c r="L29" s="305"/>
    </row>
    <row r="30" spans="1:12" s="301" customFormat="1" ht="20.100000000000001" customHeight="1">
      <c r="A30" s="324" t="s">
        <v>168</v>
      </c>
      <c r="B30" s="314" t="s">
        <v>43</v>
      </c>
      <c r="C30" s="56"/>
      <c r="D30" s="56"/>
      <c r="E30" s="56"/>
      <c r="F30" s="56"/>
      <c r="G30" s="191"/>
      <c r="H30" s="201"/>
      <c r="I30" s="56"/>
      <c r="J30" s="325"/>
      <c r="K30" s="326"/>
      <c r="L30" s="305"/>
    </row>
    <row r="31" spans="1:12" s="301" customFormat="1" ht="12.75">
      <c r="A31" s="302" t="s">
        <v>169</v>
      </c>
      <c r="B31" s="42" t="s">
        <v>44</v>
      </c>
      <c r="C31" s="14" t="s">
        <v>60</v>
      </c>
      <c r="D31" s="13"/>
      <c r="E31" s="13"/>
      <c r="F31" s="13"/>
      <c r="G31" s="190"/>
      <c r="H31" s="117"/>
      <c r="I31" s="14"/>
      <c r="J31" s="327"/>
      <c r="K31" s="328"/>
      <c r="L31" s="305"/>
    </row>
    <row r="32" spans="1:12" s="301" customFormat="1" ht="12.75">
      <c r="A32" s="302" t="s">
        <v>170</v>
      </c>
      <c r="B32" s="42" t="s">
        <v>45</v>
      </c>
      <c r="C32" s="14" t="s">
        <v>60</v>
      </c>
      <c r="D32" s="13"/>
      <c r="E32" s="13"/>
      <c r="F32" s="13"/>
      <c r="G32" s="190"/>
      <c r="H32" s="117"/>
      <c r="I32" s="14"/>
      <c r="J32" s="327"/>
      <c r="K32" s="328"/>
      <c r="L32" s="305"/>
    </row>
    <row r="33" spans="1:12" s="301" customFormat="1" ht="12.75">
      <c r="A33" s="302" t="s">
        <v>171</v>
      </c>
      <c r="B33" s="42" t="s">
        <v>46</v>
      </c>
      <c r="C33" s="14" t="s">
        <v>60</v>
      </c>
      <c r="D33" s="13"/>
      <c r="E33" s="13"/>
      <c r="F33" s="13"/>
      <c r="G33" s="190"/>
      <c r="H33" s="117"/>
      <c r="I33" s="14"/>
      <c r="J33" s="327"/>
      <c r="K33" s="328"/>
      <c r="L33" s="305"/>
    </row>
    <row r="34" spans="1:12" s="301" customFormat="1" ht="24.75" customHeight="1">
      <c r="A34" s="314" t="s">
        <v>378</v>
      </c>
      <c r="B34" s="314" t="s">
        <v>445</v>
      </c>
      <c r="C34" s="56"/>
      <c r="D34" s="56"/>
      <c r="E34" s="56"/>
      <c r="F34" s="56"/>
      <c r="G34" s="191"/>
      <c r="H34" s="201"/>
      <c r="I34" s="56"/>
      <c r="J34" s="325"/>
      <c r="K34" s="326"/>
      <c r="L34" s="305"/>
    </row>
    <row r="35" spans="1:12" s="301" customFormat="1" ht="25.5">
      <c r="A35" s="329" t="s">
        <v>379</v>
      </c>
      <c r="B35" s="330" t="s">
        <v>76</v>
      </c>
      <c r="C35" s="14" t="s">
        <v>60</v>
      </c>
      <c r="D35" s="13"/>
      <c r="E35" s="13"/>
      <c r="F35" s="13"/>
      <c r="G35" s="190"/>
      <c r="H35" s="117"/>
      <c r="I35" s="14"/>
      <c r="J35" s="118"/>
      <c r="K35" s="328"/>
      <c r="L35" s="305"/>
    </row>
    <row r="36" spans="1:12" s="301" customFormat="1" ht="25.5">
      <c r="A36" s="329" t="s">
        <v>380</v>
      </c>
      <c r="B36" s="330" t="s">
        <v>115</v>
      </c>
      <c r="C36" s="13"/>
      <c r="D36" s="14" t="s">
        <v>60</v>
      </c>
      <c r="E36" s="13"/>
      <c r="F36" s="14">
        <v>5</v>
      </c>
      <c r="G36" s="26">
        <v>25</v>
      </c>
      <c r="H36" s="117"/>
      <c r="I36" s="14"/>
      <c r="J36" s="118"/>
      <c r="K36" s="328">
        <v>10</v>
      </c>
      <c r="L36" s="305"/>
    </row>
    <row r="37" spans="1:12" s="301" customFormat="1" ht="25.5">
      <c r="A37" s="329" t="s">
        <v>381</v>
      </c>
      <c r="B37" s="330" t="s">
        <v>116</v>
      </c>
      <c r="C37" s="13"/>
      <c r="D37" s="14" t="s">
        <v>60</v>
      </c>
      <c r="E37" s="13"/>
      <c r="F37" s="14">
        <v>2</v>
      </c>
      <c r="G37" s="26">
        <v>10</v>
      </c>
      <c r="H37" s="117"/>
      <c r="I37" s="14"/>
      <c r="J37" s="118"/>
      <c r="K37" s="328">
        <v>10</v>
      </c>
      <c r="L37" s="305"/>
    </row>
    <row r="38" spans="1:12" s="301" customFormat="1" ht="38.25">
      <c r="A38" s="329" t="s">
        <v>382</v>
      </c>
      <c r="B38" s="330" t="s">
        <v>117</v>
      </c>
      <c r="C38" s="13"/>
      <c r="D38" s="14" t="s">
        <v>60</v>
      </c>
      <c r="E38" s="13"/>
      <c r="F38" s="14">
        <v>1</v>
      </c>
      <c r="G38" s="26">
        <v>5</v>
      </c>
      <c r="H38" s="117"/>
      <c r="I38" s="14"/>
      <c r="J38" s="118"/>
      <c r="K38" s="328">
        <v>5</v>
      </c>
      <c r="L38" s="305"/>
    </row>
    <row r="39" spans="1:12" s="301" customFormat="1" ht="39" thickBot="1">
      <c r="A39" s="329" t="s">
        <v>383</v>
      </c>
      <c r="B39" s="42" t="s">
        <v>118</v>
      </c>
      <c r="C39" s="13"/>
      <c r="D39" s="14" t="s">
        <v>60</v>
      </c>
      <c r="E39" s="13"/>
      <c r="F39" s="14">
        <v>3</v>
      </c>
      <c r="G39" s="26">
        <v>15</v>
      </c>
      <c r="H39" s="205"/>
      <c r="I39" s="154"/>
      <c r="J39" s="206"/>
      <c r="K39" s="328">
        <v>0</v>
      </c>
      <c r="L39" s="305"/>
    </row>
    <row r="40" spans="1:12" s="331" customFormat="1" ht="30" customHeight="1">
      <c r="B40" s="459" t="s">
        <v>435</v>
      </c>
      <c r="C40" s="460"/>
      <c r="D40" s="460"/>
      <c r="E40" s="460"/>
      <c r="F40" s="461"/>
      <c r="G40" s="14">
        <f>SUM(G21:G39)</f>
        <v>115</v>
      </c>
      <c r="H40" s="462" t="s">
        <v>436</v>
      </c>
      <c r="I40" s="463"/>
      <c r="J40" s="464"/>
      <c r="K40" s="26">
        <f>SUM(K21:K39)</f>
        <v>75</v>
      </c>
      <c r="L40" s="332"/>
    </row>
    <row r="41" spans="1:12" s="331" customFormat="1" ht="21.75" customHeight="1">
      <c r="B41" s="459" t="s">
        <v>437</v>
      </c>
      <c r="C41" s="460"/>
      <c r="D41" s="460"/>
      <c r="E41" s="460"/>
      <c r="F41" s="461"/>
      <c r="G41" s="14">
        <f ca="1">'Rygg generella krav'!G13</f>
        <v>0</v>
      </c>
      <c r="H41" s="459" t="s">
        <v>438</v>
      </c>
      <c r="I41" s="460"/>
      <c r="J41" s="461"/>
      <c r="K41" s="26">
        <f ca="1">'Rygg generella krav'!K13</f>
        <v>0</v>
      </c>
      <c r="L41" s="332"/>
    </row>
    <row r="42" spans="1:12" s="331" customFormat="1" ht="26.25" customHeight="1" thickBot="1">
      <c r="B42" s="459" t="s">
        <v>439</v>
      </c>
      <c r="C42" s="460"/>
      <c r="D42" s="460"/>
      <c r="E42" s="460"/>
      <c r="F42" s="461"/>
      <c r="G42" s="156">
        <f>SUM(G40:G41)</f>
        <v>115</v>
      </c>
      <c r="H42" s="459" t="s">
        <v>440</v>
      </c>
      <c r="I42" s="460"/>
      <c r="J42" s="461"/>
      <c r="K42" s="127">
        <f>SUM(K40:K41)</f>
        <v>75</v>
      </c>
      <c r="L42" s="332"/>
    </row>
    <row r="43" spans="1:12" s="331" customFormat="1" ht="54" customHeight="1" thickBot="1">
      <c r="B43" s="455"/>
      <c r="C43" s="455"/>
      <c r="D43" s="455"/>
      <c r="E43" s="455"/>
      <c r="F43" s="455"/>
      <c r="G43" s="422"/>
      <c r="H43" s="456" t="s">
        <v>441</v>
      </c>
      <c r="I43" s="457"/>
      <c r="J43" s="458"/>
      <c r="K43" s="155">
        <f>F14*(1+(($G$42-K42)/$G$42)*1.5)</f>
        <v>42608.695652173919</v>
      </c>
    </row>
  </sheetData>
  <mergeCells count="18">
    <mergeCell ref="B42:F42"/>
    <mergeCell ref="H42:J42"/>
    <mergeCell ref="H17:J17"/>
    <mergeCell ref="A17:B17"/>
    <mergeCell ref="C17:G17"/>
    <mergeCell ref="J14:K14"/>
    <mergeCell ref="B43:F43"/>
    <mergeCell ref="H43:J43"/>
    <mergeCell ref="B40:F40"/>
    <mergeCell ref="H40:J40"/>
    <mergeCell ref="B41:F41"/>
    <mergeCell ref="H41:J41"/>
    <mergeCell ref="J13:K13"/>
    <mergeCell ref="J8:K8"/>
    <mergeCell ref="J9:K9"/>
    <mergeCell ref="J10:K10"/>
    <mergeCell ref="J11:K11"/>
    <mergeCell ref="J12:K12"/>
  </mergeCells>
  <phoneticPr fontId="25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4"/>
  <sheetViews>
    <sheetView zoomScale="78" zoomScaleNormal="78" workbookViewId="0">
      <selection activeCell="E9" sqref="E9"/>
    </sheetView>
  </sheetViews>
  <sheetFormatPr defaultColWidth="8.85546875" defaultRowHeight="12.75"/>
  <cols>
    <col min="2" max="2" width="65" bestFit="1" customWidth="1"/>
    <col min="8" max="8" width="10" customWidth="1"/>
    <col min="9" max="9" width="10.140625" customWidth="1"/>
    <col min="10" max="10" width="27.5703125" bestFit="1" customWidth="1"/>
    <col min="11" max="11" width="17.28515625" customWidth="1"/>
  </cols>
  <sheetData>
    <row r="1" spans="1:11" ht="15.75">
      <c r="A1" s="79" t="s">
        <v>288</v>
      </c>
    </row>
    <row r="2" spans="1:11" ht="15.75">
      <c r="A2" s="61"/>
    </row>
    <row r="3" spans="1:11">
      <c r="A3" s="62" t="s">
        <v>272</v>
      </c>
    </row>
    <row r="4" spans="1:11">
      <c r="A4" s="62"/>
    </row>
    <row r="5" spans="1:11">
      <c r="A5" s="63" t="s">
        <v>273</v>
      </c>
      <c r="C5" s="64" t="s">
        <v>274</v>
      </c>
    </row>
    <row r="6" spans="1:11" ht="13.5" thickBot="1">
      <c r="A6" s="65"/>
    </row>
    <row r="7" spans="1:11" s="69" customFormat="1" ht="64.5" thickBot="1">
      <c r="A7" s="175" t="s">
        <v>275</v>
      </c>
      <c r="B7" s="66" t="s">
        <v>276</v>
      </c>
      <c r="C7" s="67" t="s">
        <v>51</v>
      </c>
      <c r="D7" s="68" t="s">
        <v>277</v>
      </c>
      <c r="E7" s="160" t="s">
        <v>443</v>
      </c>
      <c r="F7" s="160" t="s">
        <v>442</v>
      </c>
      <c r="G7" s="161" t="s">
        <v>278</v>
      </c>
      <c r="H7" s="160" t="s">
        <v>279</v>
      </c>
      <c r="I7" s="162" t="s">
        <v>281</v>
      </c>
      <c r="J7" s="162" t="s">
        <v>280</v>
      </c>
      <c r="K7" s="163"/>
    </row>
    <row r="8" spans="1:11" s="69" customFormat="1">
      <c r="A8" s="176">
        <v>1</v>
      </c>
      <c r="B8" s="180" t="s">
        <v>282</v>
      </c>
      <c r="C8" s="70" t="s">
        <v>283</v>
      </c>
      <c r="D8" s="71">
        <v>8</v>
      </c>
      <c r="E8" s="339"/>
      <c r="F8" s="164">
        <f t="shared" ref="F8:F13" si="0">D8*E8</f>
        <v>0</v>
      </c>
      <c r="G8" s="342"/>
      <c r="H8" s="342"/>
      <c r="I8" s="343"/>
      <c r="J8" s="465"/>
      <c r="K8" s="466"/>
    </row>
    <row r="9" spans="1:11" s="69" customFormat="1">
      <c r="A9" s="177">
        <v>2</v>
      </c>
      <c r="B9" s="181" t="s">
        <v>284</v>
      </c>
      <c r="C9" s="70" t="s">
        <v>283</v>
      </c>
      <c r="D9" s="73">
        <v>2</v>
      </c>
      <c r="E9" s="340"/>
      <c r="F9" s="165">
        <f t="shared" si="0"/>
        <v>0</v>
      </c>
      <c r="G9" s="344"/>
      <c r="H9" s="344"/>
      <c r="I9" s="345"/>
      <c r="J9" s="467"/>
      <c r="K9" s="468"/>
    </row>
    <row r="10" spans="1:11" s="69" customFormat="1">
      <c r="A10" s="177">
        <v>3</v>
      </c>
      <c r="B10" s="181" t="s">
        <v>285</v>
      </c>
      <c r="C10" s="70" t="s">
        <v>283</v>
      </c>
      <c r="D10" s="73">
        <v>4</v>
      </c>
      <c r="E10" s="340"/>
      <c r="F10" s="165">
        <f t="shared" si="0"/>
        <v>0</v>
      </c>
      <c r="G10" s="344"/>
      <c r="H10" s="344"/>
      <c r="I10" s="345"/>
      <c r="J10" s="467"/>
      <c r="K10" s="468"/>
    </row>
    <row r="11" spans="1:11" s="69" customFormat="1">
      <c r="A11" s="177">
        <v>4</v>
      </c>
      <c r="B11" s="182" t="s">
        <v>286</v>
      </c>
      <c r="C11" s="70" t="s">
        <v>283</v>
      </c>
      <c r="D11" s="74">
        <v>2</v>
      </c>
      <c r="E11" s="341"/>
      <c r="F11" s="165">
        <f t="shared" si="0"/>
        <v>0</v>
      </c>
      <c r="G11" s="344"/>
      <c r="H11" s="344"/>
      <c r="I11" s="345"/>
      <c r="J11" s="467"/>
      <c r="K11" s="468"/>
    </row>
    <row r="12" spans="1:11" s="69" customFormat="1">
      <c r="A12" s="178">
        <v>5</v>
      </c>
      <c r="B12" s="183" t="s">
        <v>287</v>
      </c>
      <c r="C12" s="72"/>
      <c r="D12" s="75">
        <v>8</v>
      </c>
      <c r="E12" s="340"/>
      <c r="F12" s="165">
        <f t="shared" si="0"/>
        <v>0</v>
      </c>
      <c r="G12" s="344"/>
      <c r="H12" s="344"/>
      <c r="I12" s="345"/>
      <c r="J12" s="467"/>
      <c r="K12" s="468"/>
    </row>
    <row r="13" spans="1:11" s="69" customFormat="1">
      <c r="A13" s="176"/>
      <c r="B13" s="181"/>
      <c r="C13" s="73"/>
      <c r="D13" s="73"/>
      <c r="E13" s="76"/>
      <c r="F13" s="165">
        <f t="shared" si="0"/>
        <v>0</v>
      </c>
      <c r="G13" s="166"/>
      <c r="H13" s="167"/>
      <c r="I13" s="168"/>
      <c r="J13" s="441"/>
      <c r="K13" s="442"/>
    </row>
    <row r="14" spans="1:11" s="69" customFormat="1" ht="13.5" thickBot="1">
      <c r="A14" s="179"/>
      <c r="B14" s="184" t="s">
        <v>289</v>
      </c>
      <c r="C14" s="174"/>
      <c r="D14" s="107"/>
      <c r="E14" s="102"/>
      <c r="F14" s="169">
        <f>SUM(F8:F13)</f>
        <v>0</v>
      </c>
      <c r="G14" s="170"/>
      <c r="H14" s="171"/>
      <c r="I14" s="172"/>
      <c r="J14" s="453"/>
      <c r="K14" s="454"/>
    </row>
    <row r="15" spans="1:11" s="84" customFormat="1">
      <c r="A15" s="83"/>
    </row>
    <row r="16" spans="1:11" s="84" customFormat="1">
      <c r="A16" s="83"/>
    </row>
    <row r="17" spans="1:12" ht="16.5" thickBot="1">
      <c r="C17" s="85"/>
      <c r="D17" s="86"/>
      <c r="E17" s="86"/>
      <c r="F17" s="86"/>
      <c r="G17" s="86"/>
      <c r="H17" s="87"/>
      <c r="I17" s="87"/>
      <c r="J17" s="87"/>
    </row>
    <row r="18" spans="1:12" s="5" customFormat="1" ht="25.5" customHeight="1" thickBot="1">
      <c r="A18" s="474" t="s">
        <v>290</v>
      </c>
      <c r="B18" s="474"/>
      <c r="C18" s="472" t="s">
        <v>51</v>
      </c>
      <c r="D18" s="473"/>
      <c r="E18" s="473"/>
      <c r="F18" s="473"/>
      <c r="G18" s="473"/>
      <c r="H18" s="469" t="s">
        <v>433</v>
      </c>
      <c r="I18" s="470"/>
      <c r="J18" s="471" t="s">
        <v>350</v>
      </c>
      <c r="K18" s="152"/>
    </row>
    <row r="19" spans="1:12" s="7" customFormat="1" ht="27.75" customHeight="1">
      <c r="A19" s="145"/>
      <c r="B19" s="144" t="s">
        <v>50</v>
      </c>
      <c r="C19" s="144" t="s">
        <v>53</v>
      </c>
      <c r="D19" s="144" t="s">
        <v>54</v>
      </c>
      <c r="E19" s="144" t="s">
        <v>55</v>
      </c>
      <c r="F19" s="146" t="s">
        <v>56</v>
      </c>
      <c r="G19" s="157" t="s">
        <v>78</v>
      </c>
      <c r="H19" s="158" t="s">
        <v>79</v>
      </c>
      <c r="I19" s="144" t="s">
        <v>80</v>
      </c>
      <c r="J19" s="153" t="s">
        <v>350</v>
      </c>
      <c r="K19" s="159" t="s">
        <v>434</v>
      </c>
      <c r="L19" s="231"/>
    </row>
    <row r="20" spans="1:12" s="7" customFormat="1" ht="30" customHeight="1">
      <c r="A20" s="11" t="s">
        <v>82</v>
      </c>
      <c r="B20" s="52" t="s">
        <v>88</v>
      </c>
      <c r="C20" s="53"/>
      <c r="D20" s="53"/>
      <c r="E20" s="53"/>
      <c r="F20" s="53"/>
      <c r="G20" s="188"/>
      <c r="H20" s="194"/>
      <c r="I20" s="53"/>
      <c r="J20" s="195"/>
      <c r="K20" s="37"/>
    </row>
    <row r="21" spans="1:12" s="7" customFormat="1" ht="30" customHeight="1">
      <c r="A21" s="58" t="s">
        <v>85</v>
      </c>
      <c r="B21" s="54" t="s">
        <v>83</v>
      </c>
      <c r="C21" s="54"/>
      <c r="D21" s="54"/>
      <c r="E21" s="54"/>
      <c r="F21" s="54"/>
      <c r="G21" s="27"/>
      <c r="H21" s="196"/>
      <c r="I21" s="54"/>
      <c r="J21" s="197"/>
      <c r="K21" s="37"/>
    </row>
    <row r="22" spans="1:12" s="7" customFormat="1" ht="38.25">
      <c r="A22" s="49" t="s">
        <v>86</v>
      </c>
      <c r="B22" s="47" t="s">
        <v>120</v>
      </c>
      <c r="C22" s="13"/>
      <c r="D22" s="14" t="s">
        <v>60</v>
      </c>
      <c r="E22" s="13"/>
      <c r="F22" s="14"/>
      <c r="G22" s="26"/>
      <c r="H22" s="117"/>
      <c r="I22" s="14"/>
      <c r="J22" s="198"/>
      <c r="K22" s="37"/>
    </row>
    <row r="23" spans="1:12" s="7" customFormat="1" ht="15">
      <c r="A23" s="58" t="s">
        <v>87</v>
      </c>
      <c r="B23" s="54" t="s">
        <v>62</v>
      </c>
      <c r="C23" s="59"/>
      <c r="D23" s="59"/>
      <c r="E23" s="59"/>
      <c r="F23" s="59"/>
      <c r="G23" s="189"/>
      <c r="H23" s="199"/>
      <c r="I23" s="59"/>
      <c r="J23" s="200"/>
      <c r="K23" s="37"/>
    </row>
    <row r="24" spans="1:12" s="7" customFormat="1" ht="40.5" customHeight="1">
      <c r="A24" s="49" t="s">
        <v>161</v>
      </c>
      <c r="B24" s="47" t="s">
        <v>119</v>
      </c>
      <c r="C24" s="13"/>
      <c r="D24" s="14" t="s">
        <v>60</v>
      </c>
      <c r="E24" s="14"/>
      <c r="F24" s="13"/>
      <c r="G24" s="190"/>
      <c r="H24" s="117"/>
      <c r="I24" s="14"/>
      <c r="J24" s="198"/>
      <c r="K24" s="192"/>
    </row>
    <row r="25" spans="1:12" s="50" customFormat="1" ht="20.100000000000001" customHeight="1">
      <c r="A25" s="31" t="s">
        <v>162</v>
      </c>
      <c r="B25" s="54" t="s">
        <v>41</v>
      </c>
      <c r="C25" s="55"/>
      <c r="D25" s="56"/>
      <c r="E25" s="56"/>
      <c r="F25" s="56"/>
      <c r="G25" s="191"/>
      <c r="H25" s="201"/>
      <c r="I25" s="56"/>
      <c r="J25" s="202"/>
      <c r="K25" s="193"/>
    </row>
    <row r="26" spans="1:12" s="50" customFormat="1">
      <c r="A26" s="15" t="s">
        <v>163</v>
      </c>
      <c r="B26" s="47" t="s">
        <v>123</v>
      </c>
      <c r="C26" s="14" t="s">
        <v>60</v>
      </c>
      <c r="D26" s="13"/>
      <c r="E26" s="13"/>
      <c r="F26" s="13"/>
      <c r="G26" s="190"/>
      <c r="H26" s="117"/>
      <c r="I26" s="14"/>
      <c r="J26" s="203"/>
      <c r="K26" s="193"/>
    </row>
    <row r="27" spans="1:12" s="50" customFormat="1">
      <c r="A27" s="15" t="s">
        <v>164</v>
      </c>
      <c r="B27" s="47" t="s">
        <v>127</v>
      </c>
      <c r="C27" s="14" t="s">
        <v>60</v>
      </c>
      <c r="D27" s="13"/>
      <c r="E27" s="13"/>
      <c r="F27" s="13"/>
      <c r="G27" s="190"/>
      <c r="H27" s="117"/>
      <c r="I27" s="14"/>
      <c r="J27" s="203"/>
      <c r="K27" s="193"/>
    </row>
    <row r="28" spans="1:12" s="50" customFormat="1" ht="25.5">
      <c r="A28" s="15" t="s">
        <v>165</v>
      </c>
      <c r="B28" s="47" t="s">
        <v>126</v>
      </c>
      <c r="C28" s="13"/>
      <c r="D28" s="14" t="s">
        <v>60</v>
      </c>
      <c r="E28" s="14" t="s">
        <v>60</v>
      </c>
      <c r="F28" s="13"/>
      <c r="G28" s="190"/>
      <c r="H28" s="117"/>
      <c r="I28" s="14"/>
      <c r="J28" s="203"/>
      <c r="K28" s="193"/>
    </row>
    <row r="29" spans="1:12" s="50" customFormat="1" ht="25.5">
      <c r="A29" s="15" t="s">
        <v>166</v>
      </c>
      <c r="B29" s="47" t="s">
        <v>124</v>
      </c>
      <c r="C29" s="14" t="s">
        <v>60</v>
      </c>
      <c r="D29" s="13"/>
      <c r="E29" s="13"/>
      <c r="F29" s="13"/>
      <c r="G29" s="190"/>
      <c r="H29" s="117"/>
      <c r="I29" s="14"/>
      <c r="J29" s="203"/>
      <c r="K29" s="193"/>
    </row>
    <row r="30" spans="1:12" s="50" customFormat="1" ht="25.5">
      <c r="A30" s="15" t="s">
        <v>167</v>
      </c>
      <c r="B30" s="47" t="s">
        <v>125</v>
      </c>
      <c r="C30" s="13"/>
      <c r="D30" s="14" t="s">
        <v>60</v>
      </c>
      <c r="E30" s="14" t="s">
        <v>60</v>
      </c>
      <c r="F30" s="14"/>
      <c r="G30" s="26"/>
      <c r="H30" s="117"/>
      <c r="I30" s="14"/>
      <c r="J30" s="203"/>
      <c r="K30" s="193"/>
    </row>
    <row r="31" spans="1:12" s="7" customFormat="1" ht="20.100000000000001" customHeight="1">
      <c r="A31" s="31" t="s">
        <v>168</v>
      </c>
      <c r="B31" s="54" t="s">
        <v>43</v>
      </c>
      <c r="C31" s="55"/>
      <c r="D31" s="56"/>
      <c r="E31" s="56"/>
      <c r="F31" s="56"/>
      <c r="G31" s="191"/>
      <c r="H31" s="201"/>
      <c r="I31" s="56"/>
      <c r="J31" s="204"/>
      <c r="K31" s="37"/>
    </row>
    <row r="32" spans="1:12" s="7" customFormat="1">
      <c r="A32" s="15" t="s">
        <v>169</v>
      </c>
      <c r="B32" s="12" t="s">
        <v>44</v>
      </c>
      <c r="C32" s="14" t="s">
        <v>60</v>
      </c>
      <c r="D32" s="13"/>
      <c r="E32" s="13"/>
      <c r="F32" s="13"/>
      <c r="G32" s="190"/>
      <c r="H32" s="117"/>
      <c r="I32" s="14"/>
      <c r="J32" s="119"/>
      <c r="K32" s="37"/>
    </row>
    <row r="33" spans="1:11" s="7" customFormat="1">
      <c r="A33" s="15" t="s">
        <v>170</v>
      </c>
      <c r="B33" s="12" t="s">
        <v>45</v>
      </c>
      <c r="C33" s="14" t="s">
        <v>60</v>
      </c>
      <c r="D33" s="13"/>
      <c r="E33" s="13"/>
      <c r="F33" s="13"/>
      <c r="G33" s="190"/>
      <c r="H33" s="117"/>
      <c r="I33" s="14"/>
      <c r="J33" s="119"/>
      <c r="K33" s="37"/>
    </row>
    <row r="34" spans="1:11" s="7" customFormat="1">
      <c r="A34" s="15" t="s">
        <v>171</v>
      </c>
      <c r="B34" s="12" t="s">
        <v>46</v>
      </c>
      <c r="C34" s="14" t="s">
        <v>60</v>
      </c>
      <c r="D34" s="13"/>
      <c r="E34" s="13"/>
      <c r="F34" s="13"/>
      <c r="G34" s="190"/>
      <c r="H34" s="117"/>
      <c r="I34" s="14"/>
      <c r="J34" s="119"/>
      <c r="K34" s="37"/>
    </row>
    <row r="35" spans="1:11" s="7" customFormat="1" ht="24.75" customHeight="1">
      <c r="A35" s="54" t="s">
        <v>378</v>
      </c>
      <c r="B35" s="54" t="s">
        <v>74</v>
      </c>
      <c r="C35" s="55"/>
      <c r="D35" s="56"/>
      <c r="E35" s="56"/>
      <c r="F35" s="56"/>
      <c r="G35" s="191"/>
      <c r="H35" s="201"/>
      <c r="I35" s="56"/>
      <c r="J35" s="204"/>
      <c r="K35" s="37"/>
    </row>
    <row r="36" spans="1:11" s="7" customFormat="1" ht="25.5">
      <c r="A36" s="111" t="s">
        <v>379</v>
      </c>
      <c r="B36" s="18" t="s">
        <v>76</v>
      </c>
      <c r="C36" s="14" t="s">
        <v>60</v>
      </c>
      <c r="D36" s="13"/>
      <c r="E36" s="13"/>
      <c r="F36" s="13"/>
      <c r="G36" s="190"/>
      <c r="H36" s="117"/>
      <c r="I36" s="14"/>
      <c r="J36" s="118"/>
      <c r="K36" s="37"/>
    </row>
    <row r="37" spans="1:11" s="7" customFormat="1" ht="25.5">
      <c r="A37" s="111" t="s">
        <v>380</v>
      </c>
      <c r="B37" s="48" t="s">
        <v>115</v>
      </c>
      <c r="C37" s="13"/>
      <c r="D37" s="14" t="s">
        <v>60</v>
      </c>
      <c r="E37" s="13"/>
      <c r="F37" s="14"/>
      <c r="G37" s="26"/>
      <c r="H37" s="117"/>
      <c r="I37" s="14"/>
      <c r="J37" s="118"/>
      <c r="K37" s="37"/>
    </row>
    <row r="38" spans="1:11" s="7" customFormat="1" ht="25.5">
      <c r="A38" s="111" t="s">
        <v>381</v>
      </c>
      <c r="B38" s="48" t="s">
        <v>116</v>
      </c>
      <c r="C38" s="13"/>
      <c r="D38" s="14" t="s">
        <v>60</v>
      </c>
      <c r="E38" s="13"/>
      <c r="F38" s="14"/>
      <c r="G38" s="26"/>
      <c r="H38" s="117"/>
      <c r="I38" s="14"/>
      <c r="J38" s="118"/>
      <c r="K38" s="37"/>
    </row>
    <row r="39" spans="1:11" s="7" customFormat="1" ht="38.25">
      <c r="A39" s="111" t="s">
        <v>382</v>
      </c>
      <c r="B39" s="48" t="s">
        <v>117</v>
      </c>
      <c r="C39" s="13"/>
      <c r="D39" s="14" t="s">
        <v>60</v>
      </c>
      <c r="E39" s="13"/>
      <c r="F39" s="14"/>
      <c r="G39" s="26"/>
      <c r="H39" s="117"/>
      <c r="I39" s="14"/>
      <c r="J39" s="118"/>
      <c r="K39" s="37"/>
    </row>
    <row r="40" spans="1:11" s="7" customFormat="1" ht="39" thickBot="1">
      <c r="A40" s="111" t="s">
        <v>383</v>
      </c>
      <c r="B40" s="47" t="s">
        <v>118</v>
      </c>
      <c r="C40" s="13"/>
      <c r="D40" s="14" t="s">
        <v>60</v>
      </c>
      <c r="E40" s="13"/>
      <c r="F40" s="14"/>
      <c r="G40" s="26"/>
      <c r="H40" s="205"/>
      <c r="I40" s="154"/>
      <c r="J40" s="206"/>
      <c r="K40" s="37"/>
    </row>
    <row r="41" spans="1:11" ht="18.75" customHeight="1">
      <c r="B41" s="459" t="s">
        <v>435</v>
      </c>
      <c r="C41" s="460"/>
      <c r="D41" s="460"/>
      <c r="E41" s="460"/>
      <c r="F41" s="461"/>
      <c r="G41" s="14">
        <f>SUM(G22:G40)</f>
        <v>0</v>
      </c>
      <c r="H41" s="462" t="s">
        <v>436</v>
      </c>
      <c r="I41" s="463"/>
      <c r="J41" s="464"/>
      <c r="K41" s="14">
        <f>SUM(K22:K40)</f>
        <v>0</v>
      </c>
    </row>
    <row r="42" spans="1:11" ht="20.25" customHeight="1">
      <c r="B42" s="459" t="s">
        <v>437</v>
      </c>
      <c r="C42" s="460"/>
      <c r="D42" s="460"/>
      <c r="E42" s="460"/>
      <c r="F42" s="461"/>
      <c r="G42" s="14">
        <f ca="1">'Rygg generella krav'!G13</f>
        <v>0</v>
      </c>
      <c r="H42" s="459" t="s">
        <v>438</v>
      </c>
      <c r="I42" s="460"/>
      <c r="J42" s="461"/>
      <c r="K42" s="14">
        <f ca="1">'Rygg generella krav'!K13</f>
        <v>0</v>
      </c>
    </row>
    <row r="43" spans="1:11" ht="21" customHeight="1" thickBot="1">
      <c r="B43" s="459" t="s">
        <v>439</v>
      </c>
      <c r="C43" s="460"/>
      <c r="D43" s="460"/>
      <c r="E43" s="460"/>
      <c r="F43" s="461"/>
      <c r="G43" s="156">
        <f>SUM(G41:G42)</f>
        <v>0</v>
      </c>
      <c r="H43" s="459" t="s">
        <v>440</v>
      </c>
      <c r="I43" s="460"/>
      <c r="J43" s="461"/>
      <c r="K43" s="154">
        <f>SUM(K41:K42)</f>
        <v>0</v>
      </c>
    </row>
    <row r="44" spans="1:11" ht="53.25" customHeight="1" thickBot="1">
      <c r="B44" s="455"/>
      <c r="C44" s="455"/>
      <c r="D44" s="455"/>
      <c r="E44" s="455"/>
      <c r="F44" s="455"/>
      <c r="G44" s="422"/>
      <c r="H44" s="456" t="s">
        <v>441</v>
      </c>
      <c r="I44" s="457"/>
      <c r="J44" s="458"/>
      <c r="K44" s="155" t="e">
        <f>F14*(1+(($G$43-K43)/$G$43)*1.5)</f>
        <v>#DIV/0!</v>
      </c>
    </row>
  </sheetData>
  <mergeCells count="18">
    <mergeCell ref="H42:J42"/>
    <mergeCell ref="C18:G18"/>
    <mergeCell ref="B44:F44"/>
    <mergeCell ref="H44:J44"/>
    <mergeCell ref="A18:B18"/>
    <mergeCell ref="B41:F41"/>
    <mergeCell ref="B42:F42"/>
    <mergeCell ref="B43:F43"/>
    <mergeCell ref="H43:J43"/>
    <mergeCell ref="H41:J41"/>
    <mergeCell ref="J8:K8"/>
    <mergeCell ref="J9:K9"/>
    <mergeCell ref="J10:K10"/>
    <mergeCell ref="H18:J18"/>
    <mergeCell ref="J11:K11"/>
    <mergeCell ref="J12:K12"/>
    <mergeCell ref="J13:K13"/>
    <mergeCell ref="J14:K14"/>
  </mergeCells>
  <phoneticPr fontId="1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55"/>
  <sheetViews>
    <sheetView zoomScale="75" zoomScaleNormal="110" workbookViewId="0">
      <selection activeCell="E8" sqref="E8"/>
    </sheetView>
  </sheetViews>
  <sheetFormatPr defaultColWidth="8.85546875" defaultRowHeight="12.75"/>
  <cols>
    <col min="2" max="2" width="68.42578125" bestFit="1" customWidth="1"/>
    <col min="5" max="5" width="10.5703125" customWidth="1"/>
    <col min="8" max="8" width="13.42578125" customWidth="1"/>
    <col min="9" max="9" width="12.42578125" customWidth="1"/>
    <col min="10" max="10" width="32.42578125" customWidth="1"/>
    <col min="11" max="11" width="20.85546875" customWidth="1"/>
  </cols>
  <sheetData>
    <row r="1" spans="1:11" ht="15.75">
      <c r="A1" s="88" t="s">
        <v>291</v>
      </c>
    </row>
    <row r="2" spans="1:11" ht="15.75">
      <c r="A2" s="61"/>
    </row>
    <row r="3" spans="1:11">
      <c r="A3" s="62" t="s">
        <v>272</v>
      </c>
    </row>
    <row r="4" spans="1:11">
      <c r="A4" s="62"/>
    </row>
    <row r="5" spans="1:11">
      <c r="A5" s="63" t="s">
        <v>273</v>
      </c>
      <c r="C5" s="64" t="s">
        <v>274</v>
      </c>
    </row>
    <row r="6" spans="1:11" ht="13.5" thickBot="1">
      <c r="A6" s="65"/>
    </row>
    <row r="7" spans="1:11" ht="64.5" thickBot="1">
      <c r="A7" s="89" t="s">
        <v>275</v>
      </c>
      <c r="B7" s="214" t="s">
        <v>276</v>
      </c>
      <c r="C7" s="215" t="s">
        <v>51</v>
      </c>
      <c r="D7" s="216" t="s">
        <v>277</v>
      </c>
      <c r="E7" s="216" t="s">
        <v>443</v>
      </c>
      <c r="F7" s="208" t="s">
        <v>442</v>
      </c>
      <c r="G7" s="207" t="s">
        <v>278</v>
      </c>
      <c r="H7" s="208" t="s">
        <v>279</v>
      </c>
      <c r="I7" s="209" t="s">
        <v>281</v>
      </c>
      <c r="J7" s="475" t="s">
        <v>280</v>
      </c>
      <c r="K7" s="476"/>
    </row>
    <row r="8" spans="1:11" s="69" customFormat="1">
      <c r="A8" s="210">
        <v>1</v>
      </c>
      <c r="B8" s="92" t="s">
        <v>292</v>
      </c>
      <c r="C8" s="92" t="s">
        <v>293</v>
      </c>
      <c r="D8" s="73">
        <v>18</v>
      </c>
      <c r="E8" s="340"/>
      <c r="F8" s="166">
        <f t="shared" ref="F8:F14" si="0">D8*E8</f>
        <v>0</v>
      </c>
      <c r="G8" s="344"/>
      <c r="H8" s="344"/>
      <c r="I8" s="345"/>
      <c r="J8" s="467"/>
      <c r="K8" s="468"/>
    </row>
    <row r="9" spans="1:11" s="69" customFormat="1">
      <c r="A9" s="210">
        <v>2</v>
      </c>
      <c r="B9" s="92" t="s">
        <v>294</v>
      </c>
      <c r="C9" s="92" t="s">
        <v>293</v>
      </c>
      <c r="D9" s="73">
        <v>18</v>
      </c>
      <c r="E9" s="340"/>
      <c r="F9" s="166">
        <f t="shared" si="0"/>
        <v>0</v>
      </c>
      <c r="G9" s="344"/>
      <c r="H9" s="344"/>
      <c r="I9" s="345"/>
      <c r="J9" s="467"/>
      <c r="K9" s="468"/>
    </row>
    <row r="10" spans="1:11" s="69" customFormat="1">
      <c r="A10" s="210">
        <v>3</v>
      </c>
      <c r="B10" s="92" t="s">
        <v>295</v>
      </c>
      <c r="C10" s="92" t="s">
        <v>293</v>
      </c>
      <c r="D10" s="73">
        <v>36</v>
      </c>
      <c r="E10" s="340"/>
      <c r="F10" s="166">
        <f t="shared" si="0"/>
        <v>0</v>
      </c>
      <c r="G10" s="344"/>
      <c r="H10" s="344"/>
      <c r="I10" s="345"/>
      <c r="J10" s="467"/>
      <c r="K10" s="468"/>
    </row>
    <row r="11" spans="1:11" s="69" customFormat="1">
      <c r="A11" s="211">
        <v>4</v>
      </c>
      <c r="B11" s="92" t="s">
        <v>296</v>
      </c>
      <c r="C11" s="92" t="s">
        <v>293</v>
      </c>
      <c r="D11" s="73">
        <v>18</v>
      </c>
      <c r="E11" s="340"/>
      <c r="F11" s="166">
        <f t="shared" si="0"/>
        <v>0</v>
      </c>
      <c r="G11" s="344"/>
      <c r="H11" s="344"/>
      <c r="I11" s="345"/>
      <c r="J11" s="467"/>
      <c r="K11" s="468"/>
    </row>
    <row r="12" spans="1:11" s="69" customFormat="1">
      <c r="A12" s="212">
        <v>5</v>
      </c>
      <c r="B12" s="217" t="s">
        <v>297</v>
      </c>
      <c r="C12" s="92" t="s">
        <v>293</v>
      </c>
      <c r="D12" s="73">
        <v>2</v>
      </c>
      <c r="E12" s="340"/>
      <c r="F12" s="166">
        <f t="shared" si="0"/>
        <v>0</v>
      </c>
      <c r="G12" s="344"/>
      <c r="H12" s="344"/>
      <c r="I12" s="345"/>
      <c r="J12" s="467"/>
      <c r="K12" s="468"/>
    </row>
    <row r="13" spans="1:11" s="69" customFormat="1">
      <c r="A13" s="211">
        <v>6</v>
      </c>
      <c r="B13" s="92" t="s">
        <v>298</v>
      </c>
      <c r="C13" s="92" t="s">
        <v>293</v>
      </c>
      <c r="D13" s="73">
        <v>2</v>
      </c>
      <c r="E13" s="340"/>
      <c r="F13" s="166">
        <f t="shared" si="0"/>
        <v>0</v>
      </c>
      <c r="G13" s="344"/>
      <c r="H13" s="344"/>
      <c r="I13" s="345"/>
      <c r="J13" s="467"/>
      <c r="K13" s="468"/>
    </row>
    <row r="14" spans="1:11" s="69" customFormat="1">
      <c r="A14" s="213">
        <v>7</v>
      </c>
      <c r="B14" s="92" t="s">
        <v>299</v>
      </c>
      <c r="C14" s="92" t="s">
        <v>293</v>
      </c>
      <c r="D14" s="73">
        <v>2</v>
      </c>
      <c r="E14" s="340"/>
      <c r="F14" s="166">
        <f t="shared" si="0"/>
        <v>0</v>
      </c>
      <c r="G14" s="344"/>
      <c r="H14" s="344"/>
      <c r="I14" s="345"/>
      <c r="J14" s="467"/>
      <c r="K14" s="468"/>
    </row>
    <row r="15" spans="1:11" s="69" customFormat="1">
      <c r="A15" s="213"/>
      <c r="B15" s="92"/>
      <c r="C15" s="92"/>
      <c r="D15" s="73"/>
      <c r="E15" s="76"/>
      <c r="F15" s="76"/>
      <c r="G15" s="76"/>
      <c r="H15" s="76"/>
      <c r="I15" s="78"/>
      <c r="J15" s="441"/>
      <c r="K15" s="442"/>
    </row>
    <row r="16" spans="1:11" s="69" customFormat="1">
      <c r="A16" s="213"/>
      <c r="B16" s="92" t="s">
        <v>300</v>
      </c>
      <c r="C16" s="92"/>
      <c r="D16" s="73"/>
      <c r="E16" s="76"/>
      <c r="F16" s="76"/>
      <c r="G16" s="76"/>
      <c r="H16" s="76"/>
      <c r="I16" s="78"/>
      <c r="J16" s="441"/>
      <c r="K16" s="442"/>
    </row>
    <row r="17" spans="1:13" s="69" customFormat="1" ht="13.5" thickBot="1">
      <c r="A17" s="179"/>
      <c r="B17" s="173" t="s">
        <v>289</v>
      </c>
      <c r="C17" s="174"/>
      <c r="D17" s="235"/>
      <c r="E17" s="102"/>
      <c r="F17" s="169">
        <f>SUM(F8:F16)</f>
        <v>0</v>
      </c>
      <c r="G17" s="236"/>
      <c r="H17" s="236"/>
      <c r="I17" s="102"/>
      <c r="J17" s="453"/>
      <c r="K17" s="454"/>
    </row>
    <row r="18" spans="1:13" s="69" customFormat="1">
      <c r="A18" s="234"/>
    </row>
    <row r="19" spans="1:13" ht="16.5" thickBot="1">
      <c r="C19" s="85"/>
      <c r="D19" s="86"/>
      <c r="E19" s="86"/>
      <c r="F19" s="86"/>
      <c r="G19" s="86"/>
      <c r="H19" s="87"/>
      <c r="I19" s="87"/>
      <c r="J19" s="87"/>
    </row>
    <row r="20" spans="1:13" s="5" customFormat="1" ht="25.5" customHeight="1" thickBot="1">
      <c r="A20" s="474" t="s">
        <v>290</v>
      </c>
      <c r="B20" s="474"/>
      <c r="C20" s="472" t="s">
        <v>51</v>
      </c>
      <c r="D20" s="473"/>
      <c r="E20" s="473"/>
      <c r="F20" s="473"/>
      <c r="G20" s="473"/>
      <c r="H20" s="469" t="s">
        <v>433</v>
      </c>
      <c r="I20" s="470"/>
      <c r="J20" s="471" t="s">
        <v>350</v>
      </c>
      <c r="K20" s="152"/>
    </row>
    <row r="21" spans="1:13" s="7" customFormat="1" ht="27.75" customHeight="1">
      <c r="A21" s="145"/>
      <c r="B21" s="144" t="s">
        <v>50</v>
      </c>
      <c r="C21" s="144" t="s">
        <v>53</v>
      </c>
      <c r="D21" s="144" t="s">
        <v>54</v>
      </c>
      <c r="E21" s="144" t="s">
        <v>55</v>
      </c>
      <c r="F21" s="146" t="s">
        <v>56</v>
      </c>
      <c r="G21" s="157" t="s">
        <v>78</v>
      </c>
      <c r="H21" s="158" t="s">
        <v>79</v>
      </c>
      <c r="I21" s="144" t="s">
        <v>80</v>
      </c>
      <c r="J21" s="153" t="s">
        <v>350</v>
      </c>
      <c r="K21" s="159" t="s">
        <v>434</v>
      </c>
      <c r="L21" s="231"/>
      <c r="M21" s="232"/>
    </row>
    <row r="22" spans="1:13" s="7" customFormat="1" ht="30" customHeight="1">
      <c r="A22" s="11" t="s">
        <v>61</v>
      </c>
      <c r="B22" s="32" t="s">
        <v>89</v>
      </c>
      <c r="C22" s="33"/>
      <c r="D22" s="33"/>
      <c r="E22" s="33"/>
      <c r="F22" s="33"/>
      <c r="G22" s="33"/>
      <c r="H22" s="219"/>
      <c r="I22" s="33"/>
      <c r="J22" s="220"/>
      <c r="K22" s="224"/>
      <c r="L22" s="231"/>
      <c r="M22" s="232"/>
    </row>
    <row r="23" spans="1:13" s="7" customFormat="1" ht="30" customHeight="1">
      <c r="A23" s="58" t="s">
        <v>63</v>
      </c>
      <c r="B23" s="54" t="s">
        <v>83</v>
      </c>
      <c r="C23" s="54"/>
      <c r="D23" s="54"/>
      <c r="E23" s="54"/>
      <c r="F23" s="54"/>
      <c r="G23" s="27"/>
      <c r="H23" s="196"/>
      <c r="I23" s="54"/>
      <c r="J23" s="197"/>
      <c r="K23" s="189"/>
      <c r="L23" s="231"/>
      <c r="M23" s="232"/>
    </row>
    <row r="24" spans="1:13" s="7" customFormat="1" ht="38.25">
      <c r="A24" s="49" t="s">
        <v>95</v>
      </c>
      <c r="B24" s="47" t="s">
        <v>120</v>
      </c>
      <c r="C24" s="13"/>
      <c r="D24" s="14" t="s">
        <v>60</v>
      </c>
      <c r="E24" s="13"/>
      <c r="F24" s="14"/>
      <c r="G24" s="26"/>
      <c r="H24" s="117"/>
      <c r="I24" s="14"/>
      <c r="J24" s="198"/>
      <c r="K24" s="225"/>
      <c r="L24" s="231"/>
      <c r="M24" s="232"/>
    </row>
    <row r="25" spans="1:13" s="7" customFormat="1" ht="15">
      <c r="A25" s="58" t="s">
        <v>64</v>
      </c>
      <c r="B25" s="54" t="s">
        <v>62</v>
      </c>
      <c r="C25" s="59"/>
      <c r="D25" s="59"/>
      <c r="E25" s="59"/>
      <c r="F25" s="59"/>
      <c r="G25" s="189"/>
      <c r="H25" s="199"/>
      <c r="I25" s="59"/>
      <c r="J25" s="200"/>
      <c r="K25" s="226"/>
      <c r="L25" s="231"/>
      <c r="M25" s="232"/>
    </row>
    <row r="26" spans="1:13" s="7" customFormat="1" ht="40.5" customHeight="1">
      <c r="A26" s="49" t="s">
        <v>172</v>
      </c>
      <c r="B26" s="47" t="s">
        <v>119</v>
      </c>
      <c r="C26" s="13"/>
      <c r="D26" s="14" t="s">
        <v>60</v>
      </c>
      <c r="E26" s="14"/>
      <c r="F26" s="13"/>
      <c r="G26" s="190"/>
      <c r="H26" s="117"/>
      <c r="I26" s="14"/>
      <c r="J26" s="198"/>
      <c r="K26" s="225"/>
      <c r="L26" s="231"/>
      <c r="M26" s="232"/>
    </row>
    <row r="27" spans="1:13" s="50" customFormat="1" ht="20.100000000000001" customHeight="1">
      <c r="A27" s="31" t="s">
        <v>173</v>
      </c>
      <c r="B27" s="27" t="s">
        <v>41</v>
      </c>
      <c r="C27" s="28"/>
      <c r="D27" s="29"/>
      <c r="E27" s="29"/>
      <c r="F27" s="29"/>
      <c r="G27" s="29"/>
      <c r="H27" s="221"/>
      <c r="I27" s="29"/>
      <c r="J27" s="222"/>
      <c r="K27" s="227"/>
      <c r="L27" s="233"/>
      <c r="M27" s="229"/>
    </row>
    <row r="28" spans="1:13" s="50" customFormat="1">
      <c r="A28" s="15" t="s">
        <v>174</v>
      </c>
      <c r="B28" s="48" t="s">
        <v>123</v>
      </c>
      <c r="C28" s="14" t="s">
        <v>60</v>
      </c>
      <c r="D28" s="20"/>
      <c r="E28" s="20"/>
      <c r="F28" s="20"/>
      <c r="G28" s="218"/>
      <c r="H28" s="117"/>
      <c r="I28" s="14"/>
      <c r="J28" s="203"/>
      <c r="K28" s="228"/>
      <c r="L28" s="233"/>
      <c r="M28" s="229"/>
    </row>
    <row r="29" spans="1:13" s="50" customFormat="1">
      <c r="A29" s="15" t="s">
        <v>175</v>
      </c>
      <c r="B29" s="48" t="s">
        <v>127</v>
      </c>
      <c r="C29" s="14" t="s">
        <v>60</v>
      </c>
      <c r="D29" s="20"/>
      <c r="E29" s="20"/>
      <c r="F29" s="20"/>
      <c r="G29" s="218"/>
      <c r="H29" s="117"/>
      <c r="I29" s="14"/>
      <c r="J29" s="203"/>
      <c r="K29" s="228"/>
      <c r="L29" s="233"/>
      <c r="M29" s="229"/>
    </row>
    <row r="30" spans="1:13" s="50" customFormat="1" ht="25.5">
      <c r="A30" s="15" t="s">
        <v>176</v>
      </c>
      <c r="B30" s="48" t="s">
        <v>126</v>
      </c>
      <c r="C30" s="20"/>
      <c r="D30" s="14" t="s">
        <v>60</v>
      </c>
      <c r="E30" s="14" t="s">
        <v>60</v>
      </c>
      <c r="F30" s="20"/>
      <c r="G30" s="218"/>
      <c r="H30" s="117"/>
      <c r="I30" s="14"/>
      <c r="J30" s="203"/>
      <c r="K30" s="228"/>
      <c r="L30" s="233"/>
      <c r="M30" s="229"/>
    </row>
    <row r="31" spans="1:13" s="50" customFormat="1" ht="25.5">
      <c r="A31" s="15" t="s">
        <v>177</v>
      </c>
      <c r="B31" s="48" t="s">
        <v>128</v>
      </c>
      <c r="C31" s="20"/>
      <c r="D31" s="20"/>
      <c r="E31" s="14" t="s">
        <v>60</v>
      </c>
      <c r="F31" s="14"/>
      <c r="G31" s="26"/>
      <c r="H31" s="117"/>
      <c r="I31" s="14"/>
      <c r="J31" s="223"/>
      <c r="K31" s="229"/>
      <c r="L31" s="233"/>
      <c r="M31" s="229"/>
    </row>
    <row r="32" spans="1:13" s="50" customFormat="1">
      <c r="A32" s="15" t="s">
        <v>178</v>
      </c>
      <c r="B32" s="48" t="s">
        <v>141</v>
      </c>
      <c r="C32" s="14" t="s">
        <v>60</v>
      </c>
      <c r="D32" s="20"/>
      <c r="E32" s="20"/>
      <c r="F32" s="20"/>
      <c r="G32" s="218"/>
      <c r="H32" s="117"/>
      <c r="I32" s="14"/>
      <c r="J32" s="203"/>
      <c r="K32" s="228"/>
      <c r="L32" s="233"/>
      <c r="M32" s="229"/>
    </row>
    <row r="33" spans="1:13" s="50" customFormat="1" ht="25.5">
      <c r="A33" s="15" t="s">
        <v>179</v>
      </c>
      <c r="B33" s="48" t="s">
        <v>142</v>
      </c>
      <c r="C33" s="20"/>
      <c r="D33" s="14" t="s">
        <v>60</v>
      </c>
      <c r="E33" s="14" t="s">
        <v>60</v>
      </c>
      <c r="F33" s="20"/>
      <c r="G33" s="218"/>
      <c r="H33" s="117"/>
      <c r="I33" s="14"/>
      <c r="J33" s="203"/>
      <c r="K33" s="228"/>
      <c r="L33" s="233"/>
      <c r="M33" s="229"/>
    </row>
    <row r="34" spans="1:13" s="50" customFormat="1" ht="25.5">
      <c r="A34" s="15" t="s">
        <v>180</v>
      </c>
      <c r="B34" s="48" t="s">
        <v>134</v>
      </c>
      <c r="C34" s="14" t="s">
        <v>60</v>
      </c>
      <c r="D34" s="20"/>
      <c r="E34" s="20"/>
      <c r="F34" s="14"/>
      <c r="G34" s="26"/>
      <c r="H34" s="117"/>
      <c r="I34" s="14"/>
      <c r="J34" s="203"/>
      <c r="K34" s="228"/>
      <c r="L34" s="233"/>
      <c r="M34" s="229"/>
    </row>
    <row r="35" spans="1:13" s="50" customFormat="1">
      <c r="A35" s="15" t="s">
        <v>181</v>
      </c>
      <c r="B35" s="48" t="s">
        <v>129</v>
      </c>
      <c r="C35" s="14" t="s">
        <v>60</v>
      </c>
      <c r="D35" s="20"/>
      <c r="E35" s="20"/>
      <c r="F35" s="20"/>
      <c r="G35" s="218"/>
      <c r="H35" s="117"/>
      <c r="I35" s="14"/>
      <c r="J35" s="203"/>
      <c r="K35" s="228"/>
      <c r="L35" s="233"/>
      <c r="M35" s="229"/>
    </row>
    <row r="36" spans="1:13" s="50" customFormat="1">
      <c r="A36" s="15" t="s">
        <v>182</v>
      </c>
      <c r="B36" s="35" t="s">
        <v>130</v>
      </c>
      <c r="C36" s="14" t="s">
        <v>60</v>
      </c>
      <c r="D36" s="20"/>
      <c r="E36" s="20"/>
      <c r="F36" s="20"/>
      <c r="G36" s="218"/>
      <c r="H36" s="117"/>
      <c r="I36" s="14"/>
      <c r="J36" s="203"/>
      <c r="K36" s="228"/>
      <c r="L36" s="233"/>
      <c r="M36" s="229"/>
    </row>
    <row r="37" spans="1:13" s="50" customFormat="1">
      <c r="A37" s="15" t="s">
        <v>183</v>
      </c>
      <c r="B37" s="48" t="s">
        <v>132</v>
      </c>
      <c r="C37" s="14" t="s">
        <v>60</v>
      </c>
      <c r="D37" s="20"/>
      <c r="E37" s="20"/>
      <c r="F37" s="14"/>
      <c r="G37" s="26"/>
      <c r="H37" s="117"/>
      <c r="I37" s="14"/>
      <c r="J37" s="203"/>
      <c r="K37" s="228"/>
      <c r="L37" s="233"/>
      <c r="M37" s="229"/>
    </row>
    <row r="38" spans="1:13" s="50" customFormat="1">
      <c r="A38" s="15" t="s">
        <v>184</v>
      </c>
      <c r="B38" s="48" t="s">
        <v>133</v>
      </c>
      <c r="C38" s="14" t="s">
        <v>60</v>
      </c>
      <c r="D38" s="20"/>
      <c r="E38" s="20"/>
      <c r="F38" s="20"/>
      <c r="G38" s="218"/>
      <c r="H38" s="117"/>
      <c r="I38" s="14"/>
      <c r="J38" s="203"/>
      <c r="K38" s="228"/>
      <c r="L38" s="233"/>
      <c r="M38" s="229"/>
    </row>
    <row r="39" spans="1:13" s="50" customFormat="1" ht="25.5">
      <c r="A39" s="15" t="s">
        <v>185</v>
      </c>
      <c r="B39" s="48" t="s">
        <v>131</v>
      </c>
      <c r="C39" s="20"/>
      <c r="D39" s="14" t="s">
        <v>60</v>
      </c>
      <c r="E39" s="20"/>
      <c r="F39" s="14"/>
      <c r="G39" s="26"/>
      <c r="H39" s="117"/>
      <c r="I39" s="14"/>
      <c r="J39" s="203"/>
      <c r="K39" s="228"/>
      <c r="L39" s="233"/>
      <c r="M39" s="229"/>
    </row>
    <row r="40" spans="1:13" s="50" customFormat="1" ht="25.5">
      <c r="A40" s="15" t="s">
        <v>186</v>
      </c>
      <c r="B40" s="48" t="s">
        <v>135</v>
      </c>
      <c r="C40" s="20"/>
      <c r="D40" s="14" t="s">
        <v>60</v>
      </c>
      <c r="E40" s="20"/>
      <c r="F40" s="14"/>
      <c r="G40" s="26"/>
      <c r="H40" s="117"/>
      <c r="I40" s="14"/>
      <c r="J40" s="203"/>
      <c r="K40" s="228"/>
      <c r="L40" s="233"/>
      <c r="M40" s="229"/>
    </row>
    <row r="41" spans="1:13" s="50" customFormat="1" ht="38.25">
      <c r="A41" s="15" t="s">
        <v>187</v>
      </c>
      <c r="B41" s="48" t="s">
        <v>136</v>
      </c>
      <c r="C41" s="20"/>
      <c r="D41" s="14" t="s">
        <v>60</v>
      </c>
      <c r="E41" s="20"/>
      <c r="F41" s="14"/>
      <c r="G41" s="26"/>
      <c r="H41" s="117"/>
      <c r="I41" s="14"/>
      <c r="J41" s="203"/>
      <c r="K41" s="228"/>
      <c r="L41" s="233"/>
      <c r="M41" s="229"/>
    </row>
    <row r="42" spans="1:13" s="50" customFormat="1" ht="20.100000000000001" customHeight="1">
      <c r="A42" s="31" t="s">
        <v>188</v>
      </c>
      <c r="B42" s="27" t="s">
        <v>43</v>
      </c>
      <c r="C42" s="28"/>
      <c r="D42" s="29"/>
      <c r="E42" s="29"/>
      <c r="F42" s="29"/>
      <c r="G42" s="29"/>
      <c r="H42" s="221"/>
      <c r="I42" s="29"/>
      <c r="J42" s="222"/>
      <c r="K42" s="227"/>
      <c r="L42" s="233"/>
      <c r="M42" s="229"/>
    </row>
    <row r="43" spans="1:13" s="50" customFormat="1">
      <c r="A43" s="15" t="s">
        <v>189</v>
      </c>
      <c r="B43" s="48" t="s">
        <v>31</v>
      </c>
      <c r="C43" s="14" t="s">
        <v>60</v>
      </c>
      <c r="D43" s="20"/>
      <c r="E43" s="20"/>
      <c r="F43" s="20"/>
      <c r="G43" s="218"/>
      <c r="H43" s="117"/>
      <c r="I43" s="14"/>
      <c r="J43" s="203"/>
      <c r="K43" s="228"/>
      <c r="L43" s="233"/>
      <c r="M43" s="229"/>
    </row>
    <row r="44" spans="1:13" s="50" customFormat="1" ht="25.5">
      <c r="A44" s="15" t="s">
        <v>190</v>
      </c>
      <c r="B44" s="48" t="s">
        <v>32</v>
      </c>
      <c r="C44" s="14" t="s">
        <v>60</v>
      </c>
      <c r="D44" s="20"/>
      <c r="E44" s="20"/>
      <c r="F44" s="20"/>
      <c r="G44" s="218"/>
      <c r="H44" s="117"/>
      <c r="I44" s="14"/>
      <c r="J44" s="203"/>
      <c r="K44" s="228"/>
      <c r="L44" s="233"/>
      <c r="M44" s="229"/>
    </row>
    <row r="45" spans="1:13" s="50" customFormat="1">
      <c r="A45" s="15" t="s">
        <v>191</v>
      </c>
      <c r="B45" s="47" t="s">
        <v>33</v>
      </c>
      <c r="C45" s="14" t="s">
        <v>60</v>
      </c>
      <c r="D45" s="20"/>
      <c r="E45" s="20"/>
      <c r="F45" s="20"/>
      <c r="G45" s="218"/>
      <c r="H45" s="117"/>
      <c r="I45" s="14"/>
      <c r="J45" s="203"/>
      <c r="K45" s="228"/>
      <c r="L45" s="233"/>
      <c r="M45" s="229"/>
    </row>
    <row r="46" spans="1:13" s="7" customFormat="1" ht="24.75" customHeight="1">
      <c r="A46" s="54" t="s">
        <v>372</v>
      </c>
      <c r="B46" s="54" t="s">
        <v>74</v>
      </c>
      <c r="C46" s="55"/>
      <c r="D46" s="56"/>
      <c r="E46" s="56"/>
      <c r="F46" s="56"/>
      <c r="G46" s="191"/>
      <c r="H46" s="201"/>
      <c r="I46" s="56"/>
      <c r="J46" s="204"/>
      <c r="K46" s="230"/>
      <c r="L46" s="231"/>
      <c r="M46" s="232"/>
    </row>
    <row r="47" spans="1:13" s="7" customFormat="1" ht="25.5">
      <c r="A47" s="111" t="s">
        <v>373</v>
      </c>
      <c r="B47" s="18" t="s">
        <v>76</v>
      </c>
      <c r="C47" s="14" t="s">
        <v>60</v>
      </c>
      <c r="D47" s="13"/>
      <c r="E47" s="13"/>
      <c r="F47" s="13"/>
      <c r="G47" s="190"/>
      <c r="H47" s="117"/>
      <c r="I47" s="14"/>
      <c r="J47" s="118"/>
      <c r="K47" s="26"/>
      <c r="L47" s="231"/>
      <c r="M47" s="232"/>
    </row>
    <row r="48" spans="1:13" s="7" customFormat="1" ht="25.5">
      <c r="A48" s="111" t="s">
        <v>374</v>
      </c>
      <c r="B48" s="48" t="s">
        <v>115</v>
      </c>
      <c r="C48" s="13"/>
      <c r="D48" s="14" t="s">
        <v>60</v>
      </c>
      <c r="E48" s="13"/>
      <c r="F48" s="14"/>
      <c r="G48" s="26"/>
      <c r="H48" s="117"/>
      <c r="I48" s="14"/>
      <c r="J48" s="118"/>
      <c r="K48" s="26"/>
      <c r="L48" s="231"/>
      <c r="M48" s="232"/>
    </row>
    <row r="49" spans="1:13" s="7" customFormat="1" ht="25.5">
      <c r="A49" s="111" t="s">
        <v>375</v>
      </c>
      <c r="B49" s="48" t="s">
        <v>116</v>
      </c>
      <c r="C49" s="13"/>
      <c r="D49" s="14" t="s">
        <v>60</v>
      </c>
      <c r="E49" s="13"/>
      <c r="F49" s="14"/>
      <c r="G49" s="26"/>
      <c r="H49" s="117"/>
      <c r="I49" s="14"/>
      <c r="J49" s="118"/>
      <c r="K49" s="26"/>
      <c r="L49" s="231"/>
      <c r="M49" s="232"/>
    </row>
    <row r="50" spans="1:13" s="7" customFormat="1" ht="38.25">
      <c r="A50" s="111" t="s">
        <v>376</v>
      </c>
      <c r="B50" s="48" t="s">
        <v>117</v>
      </c>
      <c r="C50" s="13"/>
      <c r="D50" s="14" t="s">
        <v>60</v>
      </c>
      <c r="E50" s="13"/>
      <c r="F50" s="14"/>
      <c r="G50" s="26"/>
      <c r="H50" s="117"/>
      <c r="I50" s="14"/>
      <c r="J50" s="118"/>
      <c r="K50" s="26"/>
      <c r="L50" s="231"/>
      <c r="M50" s="232"/>
    </row>
    <row r="51" spans="1:13" s="7" customFormat="1" ht="39" thickBot="1">
      <c r="A51" s="111" t="s">
        <v>377</v>
      </c>
      <c r="B51" s="47" t="s">
        <v>118</v>
      </c>
      <c r="C51" s="13"/>
      <c r="D51" s="14" t="s">
        <v>60</v>
      </c>
      <c r="E51" s="13"/>
      <c r="F51" s="14"/>
      <c r="G51" s="26"/>
      <c r="H51" s="205"/>
      <c r="I51" s="154"/>
      <c r="J51" s="206"/>
      <c r="K51" s="117"/>
      <c r="L51" s="231"/>
      <c r="M51" s="232"/>
    </row>
    <row r="52" spans="1:13" ht="18.75" customHeight="1">
      <c r="B52" s="459" t="s">
        <v>435</v>
      </c>
      <c r="C52" s="460"/>
      <c r="D52" s="460"/>
      <c r="E52" s="460"/>
      <c r="F52" s="461"/>
      <c r="G52" s="14">
        <f>SUM(G24:G51)</f>
        <v>0</v>
      </c>
      <c r="H52" s="462" t="s">
        <v>436</v>
      </c>
      <c r="I52" s="463"/>
      <c r="J52" s="464"/>
      <c r="K52" s="14">
        <f>SUM(K24:K51)</f>
        <v>0</v>
      </c>
    </row>
    <row r="53" spans="1:13" ht="20.25" customHeight="1">
      <c r="B53" s="459" t="s">
        <v>437</v>
      </c>
      <c r="C53" s="460"/>
      <c r="D53" s="460"/>
      <c r="E53" s="460"/>
      <c r="F53" s="461"/>
      <c r="G53" s="14">
        <f ca="1">'Rygg generella krav'!G13</f>
        <v>0</v>
      </c>
      <c r="H53" s="459" t="s">
        <v>438</v>
      </c>
      <c r="I53" s="460"/>
      <c r="J53" s="461"/>
      <c r="K53" s="14">
        <f ca="1">'Rygg generella krav'!K13</f>
        <v>0</v>
      </c>
    </row>
    <row r="54" spans="1:13" ht="21" customHeight="1" thickBot="1">
      <c r="B54" s="459" t="s">
        <v>439</v>
      </c>
      <c r="C54" s="460"/>
      <c r="D54" s="460"/>
      <c r="E54" s="460"/>
      <c r="F54" s="461"/>
      <c r="G54" s="156">
        <f>SUM(G52:G53)</f>
        <v>0</v>
      </c>
      <c r="H54" s="459" t="s">
        <v>440</v>
      </c>
      <c r="I54" s="460"/>
      <c r="J54" s="461"/>
      <c r="K54" s="154">
        <f>SUM(K52:K53)</f>
        <v>0</v>
      </c>
    </row>
    <row r="55" spans="1:13" ht="68.25" customHeight="1" thickBot="1">
      <c r="B55" s="455"/>
      <c r="C55" s="455"/>
      <c r="D55" s="455"/>
      <c r="E55" s="455"/>
      <c r="F55" s="455"/>
      <c r="G55" s="422"/>
      <c r="H55" s="456" t="s">
        <v>441</v>
      </c>
      <c r="I55" s="457"/>
      <c r="J55" s="458"/>
      <c r="K55" s="155" t="e">
        <f>F17*(1+((($G$54-K54)/$G$54)*1.5))</f>
        <v>#DIV/0!</v>
      </c>
    </row>
  </sheetData>
  <mergeCells count="22">
    <mergeCell ref="J7:K7"/>
    <mergeCell ref="B52:F52"/>
    <mergeCell ref="H52:J52"/>
    <mergeCell ref="J8:K8"/>
    <mergeCell ref="J9:K9"/>
    <mergeCell ref="J14:K14"/>
    <mergeCell ref="J10:K10"/>
    <mergeCell ref="J11:K11"/>
    <mergeCell ref="J12:K12"/>
    <mergeCell ref="J13:K13"/>
    <mergeCell ref="J15:K15"/>
    <mergeCell ref="C20:G20"/>
    <mergeCell ref="A20:B20"/>
    <mergeCell ref="J17:K17"/>
    <mergeCell ref="H20:J20"/>
    <mergeCell ref="J16:K16"/>
    <mergeCell ref="B53:F53"/>
    <mergeCell ref="B54:F54"/>
    <mergeCell ref="H54:J54"/>
    <mergeCell ref="B55:F55"/>
    <mergeCell ref="H55:J55"/>
    <mergeCell ref="H53:J53"/>
  </mergeCells>
  <phoneticPr fontId="1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8"/>
  <sheetViews>
    <sheetView zoomScale="75" zoomScaleNormal="120" workbookViewId="0">
      <selection activeCell="E9" sqref="E9"/>
    </sheetView>
  </sheetViews>
  <sheetFormatPr defaultColWidth="8.85546875" defaultRowHeight="12.75"/>
  <cols>
    <col min="1" max="1" width="8.85546875" style="331"/>
    <col min="2" max="2" width="58" style="331" bestFit="1" customWidth="1"/>
    <col min="3" max="4" width="8.85546875" style="331"/>
    <col min="5" max="5" width="8.85546875" style="331" customWidth="1"/>
    <col min="6" max="7" width="8.85546875" style="331"/>
    <col min="8" max="8" width="13.42578125" style="331" customWidth="1"/>
    <col min="9" max="9" width="13.85546875" style="331" customWidth="1"/>
    <col min="10" max="10" width="40.7109375" style="331" customWidth="1"/>
    <col min="11" max="11" width="17.140625" style="331" bestFit="1" customWidth="1"/>
    <col min="12" max="16384" width="8.85546875" style="331"/>
  </cols>
  <sheetData>
    <row r="1" spans="1:11">
      <c r="A1" s="348" t="s">
        <v>301</v>
      </c>
    </row>
    <row r="2" spans="1:11" s="349" customFormat="1">
      <c r="A2" s="63"/>
    </row>
    <row r="3" spans="1:11" s="349" customFormat="1">
      <c r="A3" s="62" t="s">
        <v>272</v>
      </c>
    </row>
    <row r="4" spans="1:11" s="349" customFormat="1">
      <c r="A4" s="62"/>
    </row>
    <row r="5" spans="1:11">
      <c r="A5" s="63" t="s">
        <v>273</v>
      </c>
      <c r="B5" s="349"/>
      <c r="C5" s="64" t="s">
        <v>274</v>
      </c>
    </row>
    <row r="6" spans="1:11" ht="13.5" thickBot="1">
      <c r="A6" s="350"/>
    </row>
    <row r="7" spans="1:11" s="351" customFormat="1" ht="51.75" thickBot="1">
      <c r="A7" s="175" t="s">
        <v>275</v>
      </c>
      <c r="B7" s="66" t="s">
        <v>276</v>
      </c>
      <c r="C7" s="67" t="s">
        <v>51</v>
      </c>
      <c r="D7" s="68" t="s">
        <v>277</v>
      </c>
      <c r="E7" s="160" t="s">
        <v>443</v>
      </c>
      <c r="F7" s="160" t="s">
        <v>442</v>
      </c>
      <c r="G7" s="161" t="s">
        <v>278</v>
      </c>
      <c r="H7" s="160" t="s">
        <v>279</v>
      </c>
      <c r="I7" s="162" t="s">
        <v>281</v>
      </c>
      <c r="J7" s="479" t="s">
        <v>280</v>
      </c>
      <c r="K7" s="480"/>
    </row>
    <row r="8" spans="1:11" s="287" customFormat="1">
      <c r="A8" s="352">
        <v>1</v>
      </c>
      <c r="B8" s="346" t="s">
        <v>302</v>
      </c>
      <c r="C8" s="284" t="s">
        <v>303</v>
      </c>
      <c r="D8" s="347"/>
      <c r="E8" s="333"/>
      <c r="F8" s="291">
        <f t="shared" ref="F8:F13" si="0">D8*E8</f>
        <v>0</v>
      </c>
      <c r="G8" s="378"/>
      <c r="H8" s="378"/>
      <c r="I8" s="379"/>
      <c r="J8" s="481"/>
      <c r="K8" s="482"/>
    </row>
    <row r="9" spans="1:11" s="287" customFormat="1">
      <c r="A9" s="353">
        <v>2</v>
      </c>
      <c r="B9" s="354" t="s">
        <v>292</v>
      </c>
      <c r="C9" s="284" t="s">
        <v>303</v>
      </c>
      <c r="D9" s="75">
        <v>4</v>
      </c>
      <c r="E9" s="334"/>
      <c r="F9" s="292">
        <f t="shared" si="0"/>
        <v>0</v>
      </c>
      <c r="G9" s="57"/>
      <c r="H9" s="57"/>
      <c r="I9" s="338"/>
      <c r="J9" s="445"/>
      <c r="K9" s="446"/>
    </row>
    <row r="10" spans="1:11" s="287" customFormat="1">
      <c r="A10" s="353">
        <v>3</v>
      </c>
      <c r="B10" s="354" t="s">
        <v>304</v>
      </c>
      <c r="C10" s="284" t="s">
        <v>303</v>
      </c>
      <c r="D10" s="290">
        <v>4</v>
      </c>
      <c r="E10" s="334"/>
      <c r="F10" s="292">
        <f t="shared" si="0"/>
        <v>0</v>
      </c>
      <c r="G10" s="57"/>
      <c r="H10" s="57"/>
      <c r="I10" s="338"/>
      <c r="J10" s="445"/>
      <c r="K10" s="446"/>
    </row>
    <row r="11" spans="1:11" s="287" customFormat="1">
      <c r="A11" s="353">
        <v>4</v>
      </c>
      <c r="B11" s="354" t="s">
        <v>287</v>
      </c>
      <c r="C11" s="284" t="s">
        <v>303</v>
      </c>
      <c r="D11" s="290">
        <v>8</v>
      </c>
      <c r="E11" s="334"/>
      <c r="F11" s="292">
        <f t="shared" si="0"/>
        <v>0</v>
      </c>
      <c r="G11" s="57"/>
      <c r="H11" s="57"/>
      <c r="I11" s="338"/>
      <c r="J11" s="445"/>
      <c r="K11" s="446"/>
    </row>
    <row r="12" spans="1:11" s="287" customFormat="1">
      <c r="A12" s="353">
        <v>5</v>
      </c>
      <c r="B12" s="354" t="s">
        <v>305</v>
      </c>
      <c r="C12" s="284" t="s">
        <v>303</v>
      </c>
      <c r="D12" s="290">
        <v>2</v>
      </c>
      <c r="E12" s="334"/>
      <c r="F12" s="292">
        <f t="shared" si="0"/>
        <v>0</v>
      </c>
      <c r="G12" s="57"/>
      <c r="H12" s="57"/>
      <c r="I12" s="338"/>
      <c r="J12" s="445"/>
      <c r="K12" s="446"/>
    </row>
    <row r="13" spans="1:11" s="287" customFormat="1">
      <c r="A13" s="353">
        <v>6</v>
      </c>
      <c r="B13" s="354" t="s">
        <v>306</v>
      </c>
      <c r="C13" s="284" t="s">
        <v>303</v>
      </c>
      <c r="D13" s="290">
        <v>2</v>
      </c>
      <c r="E13" s="334"/>
      <c r="F13" s="292">
        <f t="shared" si="0"/>
        <v>0</v>
      </c>
      <c r="G13" s="57"/>
      <c r="H13" s="57"/>
      <c r="I13" s="338"/>
      <c r="J13" s="445"/>
      <c r="K13" s="446"/>
    </row>
    <row r="14" spans="1:11" s="287" customFormat="1">
      <c r="A14" s="353"/>
      <c r="B14" s="354"/>
      <c r="C14" s="290"/>
      <c r="D14" s="290"/>
      <c r="E14" s="282"/>
      <c r="F14" s="290"/>
      <c r="G14" s="292"/>
      <c r="H14" s="293"/>
      <c r="I14" s="294"/>
      <c r="J14" s="477"/>
      <c r="K14" s="478"/>
    </row>
    <row r="15" spans="1:11" s="287" customFormat="1">
      <c r="A15" s="353"/>
      <c r="B15" s="354"/>
      <c r="C15" s="290"/>
      <c r="D15" s="290"/>
      <c r="E15" s="282"/>
      <c r="F15" s="282"/>
      <c r="G15" s="282"/>
      <c r="H15" s="282"/>
      <c r="I15" s="269"/>
      <c r="J15" s="477"/>
      <c r="K15" s="478"/>
    </row>
    <row r="16" spans="1:11" s="351" customFormat="1" ht="13.5" thickBot="1">
      <c r="A16" s="355"/>
      <c r="B16" s="184" t="s">
        <v>289</v>
      </c>
      <c r="C16" s="356"/>
      <c r="D16" s="356"/>
      <c r="E16" s="357"/>
      <c r="F16" s="169">
        <f>SUM(F8:F15)</f>
        <v>0</v>
      </c>
      <c r="G16" s="358"/>
      <c r="H16" s="358"/>
      <c r="I16" s="357"/>
      <c r="J16" s="483"/>
      <c r="K16" s="484"/>
    </row>
    <row r="17" spans="1:13" s="360" customFormat="1">
      <c r="A17" s="359"/>
    </row>
    <row r="18" spans="1:13" ht="13.5" thickBot="1">
      <c r="C18" s="361"/>
      <c r="D18" s="362"/>
      <c r="E18" s="362"/>
      <c r="F18" s="362"/>
      <c r="G18" s="362"/>
      <c r="H18" s="363"/>
      <c r="I18" s="363"/>
      <c r="J18" s="363"/>
    </row>
    <row r="19" spans="1:13" s="301" customFormat="1" ht="25.5" customHeight="1" thickBot="1">
      <c r="A19" s="450" t="s">
        <v>290</v>
      </c>
      <c r="B19" s="450"/>
      <c r="C19" s="451" t="s">
        <v>51</v>
      </c>
      <c r="D19" s="452"/>
      <c r="E19" s="452"/>
      <c r="F19" s="452"/>
      <c r="G19" s="452"/>
      <c r="H19" s="447" t="s">
        <v>433</v>
      </c>
      <c r="I19" s="448"/>
      <c r="J19" s="449" t="s">
        <v>350</v>
      </c>
      <c r="K19" s="300"/>
    </row>
    <row r="20" spans="1:13" s="301" customFormat="1" ht="27.75" customHeight="1">
      <c r="A20" s="302"/>
      <c r="B20" s="14" t="s">
        <v>50</v>
      </c>
      <c r="C20" s="14" t="s">
        <v>53</v>
      </c>
      <c r="D20" s="14" t="s">
        <v>54</v>
      </c>
      <c r="E20" s="14" t="s">
        <v>55</v>
      </c>
      <c r="F20" s="303" t="s">
        <v>56</v>
      </c>
      <c r="G20" s="304" t="s">
        <v>78</v>
      </c>
      <c r="H20" s="117" t="s">
        <v>79</v>
      </c>
      <c r="I20" s="14" t="s">
        <v>80</v>
      </c>
      <c r="J20" s="153" t="s">
        <v>350</v>
      </c>
      <c r="K20" s="299" t="s">
        <v>434</v>
      </c>
      <c r="L20" s="305"/>
      <c r="M20" s="364"/>
    </row>
    <row r="21" spans="1:13">
      <c r="A21" s="306" t="s">
        <v>65</v>
      </c>
      <c r="B21" s="365" t="s">
        <v>90</v>
      </c>
      <c r="C21" s="366"/>
      <c r="D21" s="366"/>
      <c r="E21" s="366"/>
      <c r="F21" s="366"/>
      <c r="G21" s="366"/>
      <c r="H21" s="367"/>
      <c r="I21" s="366"/>
      <c r="J21" s="368"/>
      <c r="K21" s="369"/>
    </row>
    <row r="22" spans="1:13">
      <c r="A22" s="313" t="s">
        <v>67</v>
      </c>
      <c r="B22" s="314" t="s">
        <v>83</v>
      </c>
      <c r="C22" s="314"/>
      <c r="D22" s="314"/>
      <c r="E22" s="314"/>
      <c r="F22" s="314"/>
      <c r="G22" s="315"/>
      <c r="H22" s="316"/>
      <c r="I22" s="314"/>
      <c r="J22" s="317"/>
      <c r="K22" s="370"/>
    </row>
    <row r="23" spans="1:13" s="371" customFormat="1" ht="51">
      <c r="A23" s="302" t="s">
        <v>96</v>
      </c>
      <c r="B23" s="42" t="s">
        <v>120</v>
      </c>
      <c r="C23" s="13"/>
      <c r="D23" s="14" t="s">
        <v>60</v>
      </c>
      <c r="E23" s="13"/>
      <c r="F23" s="14"/>
      <c r="G23" s="26"/>
      <c r="H23" s="117"/>
      <c r="I23" s="14"/>
      <c r="J23" s="198"/>
      <c r="K23" s="238"/>
    </row>
    <row r="24" spans="1:13">
      <c r="A24" s="313" t="s">
        <v>68</v>
      </c>
      <c r="B24" s="314" t="s">
        <v>444</v>
      </c>
      <c r="C24" s="320"/>
      <c r="D24" s="320"/>
      <c r="E24" s="320"/>
      <c r="F24" s="320"/>
      <c r="G24" s="318"/>
      <c r="H24" s="321"/>
      <c r="I24" s="320"/>
      <c r="J24" s="322"/>
      <c r="K24" s="372"/>
    </row>
    <row r="25" spans="1:13" s="371" customFormat="1" ht="25.5">
      <c r="A25" s="302" t="s">
        <v>192</v>
      </c>
      <c r="B25" s="42" t="s">
        <v>119</v>
      </c>
      <c r="C25" s="13"/>
      <c r="D25" s="14" t="s">
        <v>60</v>
      </c>
      <c r="E25" s="14"/>
      <c r="F25" s="13"/>
      <c r="G25" s="190"/>
      <c r="H25" s="117"/>
      <c r="I25" s="14"/>
      <c r="J25" s="198"/>
      <c r="K25" s="238"/>
    </row>
    <row r="26" spans="1:13">
      <c r="A26" s="324" t="s">
        <v>193</v>
      </c>
      <c r="B26" s="315" t="s">
        <v>41</v>
      </c>
      <c r="C26" s="29"/>
      <c r="D26" s="29"/>
      <c r="E26" s="29"/>
      <c r="F26" s="29"/>
      <c r="G26" s="29"/>
      <c r="H26" s="221"/>
      <c r="I26" s="29"/>
      <c r="J26" s="373"/>
      <c r="K26" s="374"/>
    </row>
    <row r="27" spans="1:13">
      <c r="A27" s="302" t="s">
        <v>194</v>
      </c>
      <c r="B27" s="330" t="s">
        <v>123</v>
      </c>
      <c r="C27" s="14" t="s">
        <v>60</v>
      </c>
      <c r="D27" s="20"/>
      <c r="E27" s="20"/>
      <c r="F27" s="20"/>
      <c r="G27" s="218"/>
      <c r="H27" s="117"/>
      <c r="I27" s="14"/>
      <c r="J27" s="327"/>
      <c r="K27" s="375"/>
    </row>
    <row r="28" spans="1:13">
      <c r="A28" s="302" t="s">
        <v>195</v>
      </c>
      <c r="B28" s="330" t="s">
        <v>137</v>
      </c>
      <c r="C28" s="14" t="s">
        <v>60</v>
      </c>
      <c r="D28" s="20"/>
      <c r="E28" s="20"/>
      <c r="F28" s="20"/>
      <c r="G28" s="218"/>
      <c r="H28" s="117"/>
      <c r="I28" s="14"/>
      <c r="J28" s="327"/>
      <c r="K28" s="375"/>
    </row>
    <row r="29" spans="1:13" ht="25.5">
      <c r="A29" s="302" t="s">
        <v>196</v>
      </c>
      <c r="B29" s="330" t="s">
        <v>126</v>
      </c>
      <c r="C29" s="20"/>
      <c r="D29" s="14" t="s">
        <v>60</v>
      </c>
      <c r="E29" s="14" t="s">
        <v>60</v>
      </c>
      <c r="F29" s="20"/>
      <c r="G29" s="218"/>
      <c r="H29" s="117"/>
      <c r="I29" s="14"/>
      <c r="J29" s="327"/>
      <c r="K29" s="375"/>
    </row>
    <row r="30" spans="1:13" ht="25.5">
      <c r="A30" s="302" t="s">
        <v>197</v>
      </c>
      <c r="B30" s="330" t="s">
        <v>138</v>
      </c>
      <c r="C30" s="20"/>
      <c r="D30" s="14" t="s">
        <v>60</v>
      </c>
      <c r="E30" s="14" t="s">
        <v>60</v>
      </c>
      <c r="F30" s="14"/>
      <c r="G30" s="26"/>
      <c r="H30" s="117"/>
      <c r="I30" s="14"/>
      <c r="J30" s="376"/>
      <c r="K30" s="377"/>
    </row>
    <row r="31" spans="1:13">
      <c r="A31" s="302" t="s">
        <v>198</v>
      </c>
      <c r="B31" s="330" t="s">
        <v>140</v>
      </c>
      <c r="C31" s="14" t="s">
        <v>60</v>
      </c>
      <c r="D31" s="20"/>
      <c r="E31" s="20"/>
      <c r="F31" s="20"/>
      <c r="G31" s="218"/>
      <c r="H31" s="117"/>
      <c r="I31" s="14"/>
      <c r="J31" s="327"/>
      <c r="K31" s="375"/>
    </row>
    <row r="32" spans="1:13" ht="25.5">
      <c r="A32" s="302" t="s">
        <v>199</v>
      </c>
      <c r="B32" s="330" t="s">
        <v>206</v>
      </c>
      <c r="C32" s="20"/>
      <c r="D32" s="14" t="s">
        <v>60</v>
      </c>
      <c r="E32" s="14" t="s">
        <v>60</v>
      </c>
      <c r="F32" s="20"/>
      <c r="G32" s="218"/>
      <c r="H32" s="117"/>
      <c r="I32" s="14"/>
      <c r="J32" s="327"/>
      <c r="K32" s="375"/>
    </row>
    <row r="33" spans="1:11">
      <c r="A33" s="302" t="s">
        <v>200</v>
      </c>
      <c r="B33" s="330" t="s">
        <v>143</v>
      </c>
      <c r="C33" s="14" t="s">
        <v>60</v>
      </c>
      <c r="D33" s="20"/>
      <c r="E33" s="20"/>
      <c r="F33" s="20"/>
      <c r="G33" s="218"/>
      <c r="H33" s="117"/>
      <c r="I33" s="14"/>
      <c r="J33" s="241"/>
      <c r="K33" s="240"/>
    </row>
    <row r="34" spans="1:11" s="301" customFormat="1" ht="25.5">
      <c r="A34" s="302" t="s">
        <v>201</v>
      </c>
      <c r="B34" s="330" t="s">
        <v>135</v>
      </c>
      <c r="C34" s="20"/>
      <c r="D34" s="14" t="s">
        <v>60</v>
      </c>
      <c r="E34" s="20"/>
      <c r="F34" s="14"/>
      <c r="G34" s="26"/>
      <c r="H34" s="117"/>
      <c r="I34" s="14"/>
      <c r="J34" s="327"/>
      <c r="K34" s="375"/>
    </row>
    <row r="35" spans="1:11" s="301" customFormat="1" ht="20.100000000000001" customHeight="1">
      <c r="A35" s="324" t="s">
        <v>202</v>
      </c>
      <c r="B35" s="315" t="s">
        <v>43</v>
      </c>
      <c r="C35" s="29"/>
      <c r="D35" s="29"/>
      <c r="E35" s="29"/>
      <c r="F35" s="29"/>
      <c r="G35" s="29"/>
      <c r="H35" s="221"/>
      <c r="I35" s="29"/>
      <c r="J35" s="373"/>
      <c r="K35" s="374"/>
    </row>
    <row r="36" spans="1:11" s="301" customFormat="1">
      <c r="A36" s="302" t="s">
        <v>203</v>
      </c>
      <c r="B36" s="330" t="s">
        <v>139</v>
      </c>
      <c r="C36" s="14" t="s">
        <v>60</v>
      </c>
      <c r="D36" s="20"/>
      <c r="E36" s="20"/>
      <c r="F36" s="20"/>
      <c r="G36" s="218"/>
      <c r="H36" s="117"/>
      <c r="I36" s="14"/>
      <c r="J36" s="327"/>
      <c r="K36" s="375"/>
    </row>
    <row r="37" spans="1:11" s="301" customFormat="1" ht="25.5">
      <c r="A37" s="302" t="s">
        <v>204</v>
      </c>
      <c r="B37" s="330" t="s">
        <v>446</v>
      </c>
      <c r="C37" s="14" t="s">
        <v>60</v>
      </c>
      <c r="D37" s="20"/>
      <c r="E37" s="20"/>
      <c r="F37" s="20"/>
      <c r="G37" s="218"/>
      <c r="H37" s="117"/>
      <c r="I37" s="14"/>
      <c r="J37" s="327"/>
      <c r="K37" s="375"/>
    </row>
    <row r="38" spans="1:11" s="301" customFormat="1">
      <c r="A38" s="302" t="s">
        <v>205</v>
      </c>
      <c r="B38" s="42" t="s">
        <v>45</v>
      </c>
      <c r="C38" s="14" t="s">
        <v>60</v>
      </c>
      <c r="D38" s="13"/>
      <c r="E38" s="13"/>
      <c r="F38" s="13"/>
      <c r="G38" s="190"/>
      <c r="H38" s="117"/>
      <c r="I38" s="14"/>
      <c r="J38" s="327"/>
      <c r="K38" s="375"/>
    </row>
    <row r="39" spans="1:11" s="301" customFormat="1" ht="24.75" customHeight="1">
      <c r="A39" s="314" t="s">
        <v>366</v>
      </c>
      <c r="B39" s="314" t="s">
        <v>445</v>
      </c>
      <c r="C39" s="56"/>
      <c r="D39" s="56"/>
      <c r="E39" s="56"/>
      <c r="F39" s="56"/>
      <c r="G39" s="191"/>
      <c r="H39" s="201"/>
      <c r="I39" s="56"/>
      <c r="J39" s="325"/>
      <c r="K39" s="374"/>
    </row>
    <row r="40" spans="1:11" s="301" customFormat="1" ht="25.5">
      <c r="A40" s="329" t="s">
        <v>367</v>
      </c>
      <c r="B40" s="330" t="s">
        <v>76</v>
      </c>
      <c r="C40" s="14" t="s">
        <v>60</v>
      </c>
      <c r="D40" s="13"/>
      <c r="E40" s="13"/>
      <c r="F40" s="13"/>
      <c r="G40" s="190"/>
      <c r="H40" s="117"/>
      <c r="I40" s="14"/>
      <c r="J40" s="118"/>
      <c r="K40" s="120"/>
    </row>
    <row r="41" spans="1:11" s="301" customFormat="1" ht="38.25">
      <c r="A41" s="329" t="s">
        <v>368</v>
      </c>
      <c r="B41" s="330" t="s">
        <v>115</v>
      </c>
      <c r="C41" s="13"/>
      <c r="D41" s="14" t="s">
        <v>60</v>
      </c>
      <c r="E41" s="13"/>
      <c r="F41" s="14"/>
      <c r="G41" s="26"/>
      <c r="H41" s="117"/>
      <c r="I41" s="14"/>
      <c r="J41" s="118"/>
      <c r="K41" s="120"/>
    </row>
    <row r="42" spans="1:11" s="301" customFormat="1" ht="38.25">
      <c r="A42" s="329" t="s">
        <v>369</v>
      </c>
      <c r="B42" s="330" t="s">
        <v>116</v>
      </c>
      <c r="C42" s="13"/>
      <c r="D42" s="14" t="s">
        <v>60</v>
      </c>
      <c r="E42" s="13"/>
      <c r="F42" s="14"/>
      <c r="G42" s="26"/>
      <c r="H42" s="117"/>
      <c r="I42" s="14"/>
      <c r="J42" s="118"/>
      <c r="K42" s="120"/>
    </row>
    <row r="43" spans="1:11" s="301" customFormat="1" ht="38.25">
      <c r="A43" s="329" t="s">
        <v>370</v>
      </c>
      <c r="B43" s="330" t="s">
        <v>117</v>
      </c>
      <c r="C43" s="13"/>
      <c r="D43" s="14" t="s">
        <v>60</v>
      </c>
      <c r="E43" s="13"/>
      <c r="F43" s="14"/>
      <c r="G43" s="26"/>
      <c r="H43" s="117"/>
      <c r="I43" s="14"/>
      <c r="J43" s="118"/>
      <c r="K43" s="120"/>
    </row>
    <row r="44" spans="1:11" s="301" customFormat="1" ht="39" thickBot="1">
      <c r="A44" s="329" t="s">
        <v>371</v>
      </c>
      <c r="B44" s="42" t="s">
        <v>118</v>
      </c>
      <c r="C44" s="13"/>
      <c r="D44" s="14" t="s">
        <v>60</v>
      </c>
      <c r="E44" s="13"/>
      <c r="F44" s="14"/>
      <c r="G44" s="26"/>
      <c r="H44" s="205"/>
      <c r="I44" s="154"/>
      <c r="J44" s="206"/>
      <c r="K44" s="120"/>
    </row>
    <row r="45" spans="1:11" ht="18.75" customHeight="1">
      <c r="B45" s="459" t="s">
        <v>435</v>
      </c>
      <c r="C45" s="460"/>
      <c r="D45" s="460"/>
      <c r="E45" s="460"/>
      <c r="F45" s="461"/>
      <c r="G45" s="14">
        <f>SUM(G23:G44)</f>
        <v>0</v>
      </c>
      <c r="H45" s="462" t="s">
        <v>436</v>
      </c>
      <c r="I45" s="463"/>
      <c r="J45" s="464"/>
      <c r="K45" s="14">
        <f>SUM(K23:K44)</f>
        <v>0</v>
      </c>
    </row>
    <row r="46" spans="1:11" ht="20.25" customHeight="1">
      <c r="B46" s="459" t="s">
        <v>437</v>
      </c>
      <c r="C46" s="460"/>
      <c r="D46" s="460"/>
      <c r="E46" s="460"/>
      <c r="F46" s="461"/>
      <c r="G46" s="14">
        <f ca="1">'Rygg generella krav'!G13</f>
        <v>0</v>
      </c>
      <c r="H46" s="459" t="s">
        <v>438</v>
      </c>
      <c r="I46" s="460"/>
      <c r="J46" s="461"/>
      <c r="K46" s="14">
        <f ca="1">'Rygg generella krav'!K13</f>
        <v>0</v>
      </c>
    </row>
    <row r="47" spans="1:11" ht="21" customHeight="1" thickBot="1">
      <c r="B47" s="459" t="s">
        <v>439</v>
      </c>
      <c r="C47" s="460"/>
      <c r="D47" s="460"/>
      <c r="E47" s="460"/>
      <c r="F47" s="461"/>
      <c r="G47" s="156">
        <f>SUM(G45:G46)</f>
        <v>0</v>
      </c>
      <c r="H47" s="459" t="s">
        <v>440</v>
      </c>
      <c r="I47" s="460"/>
      <c r="J47" s="461"/>
      <c r="K47" s="154">
        <f>SUM(K45:K46)</f>
        <v>0</v>
      </c>
    </row>
    <row r="48" spans="1:11" ht="68.25" customHeight="1" thickBot="1">
      <c r="B48" s="455"/>
      <c r="C48" s="455"/>
      <c r="D48" s="455"/>
      <c r="E48" s="455"/>
      <c r="F48" s="455"/>
      <c r="G48" s="422"/>
      <c r="H48" s="456" t="s">
        <v>441</v>
      </c>
      <c r="I48" s="457"/>
      <c r="J48" s="458"/>
      <c r="K48" s="155" t="e">
        <f>F16*(1+((($G$47-K47)/$G$47)*1.5))</f>
        <v>#DIV/0!</v>
      </c>
    </row>
  </sheetData>
  <mergeCells count="21">
    <mergeCell ref="B45:F45"/>
    <mergeCell ref="H45:J45"/>
    <mergeCell ref="J15:K15"/>
    <mergeCell ref="J16:K16"/>
    <mergeCell ref="C19:G19"/>
    <mergeCell ref="A19:B19"/>
    <mergeCell ref="H19:J19"/>
    <mergeCell ref="J13:K13"/>
    <mergeCell ref="J14:K14"/>
    <mergeCell ref="J12:K12"/>
    <mergeCell ref="J7:K7"/>
    <mergeCell ref="J8:K8"/>
    <mergeCell ref="J9:K9"/>
    <mergeCell ref="J10:K10"/>
    <mergeCell ref="J11:K11"/>
    <mergeCell ref="B48:F48"/>
    <mergeCell ref="H48:J48"/>
    <mergeCell ref="B46:F46"/>
    <mergeCell ref="H46:J46"/>
    <mergeCell ref="B47:F47"/>
    <mergeCell ref="H47:J47"/>
  </mergeCells>
  <phoneticPr fontId="10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46"/>
  <sheetViews>
    <sheetView zoomScale="75" zoomScaleNormal="110" workbookViewId="0">
      <selection activeCell="E10" sqref="E10"/>
    </sheetView>
  </sheetViews>
  <sheetFormatPr defaultColWidth="8.85546875" defaultRowHeight="12.75"/>
  <cols>
    <col min="2" max="2" width="42.42578125" bestFit="1" customWidth="1"/>
    <col min="10" max="10" width="36.7109375" customWidth="1"/>
    <col min="11" max="11" width="26.7109375" customWidth="1"/>
  </cols>
  <sheetData>
    <row r="1" spans="1:11" ht="15.75">
      <c r="A1" s="93" t="s">
        <v>307</v>
      </c>
    </row>
    <row r="2" spans="1:11" ht="15.75">
      <c r="A2" s="94"/>
    </row>
    <row r="3" spans="1:11">
      <c r="A3" s="95" t="s">
        <v>272</v>
      </c>
    </row>
    <row r="4" spans="1:11">
      <c r="A4" s="95"/>
    </row>
    <row r="5" spans="1:11">
      <c r="A5" s="96" t="s">
        <v>273</v>
      </c>
      <c r="C5" s="64" t="s">
        <v>274</v>
      </c>
    </row>
    <row r="6" spans="1:11" ht="13.5" thickBot="1"/>
    <row r="7" spans="1:11" ht="76.5">
      <c r="A7" s="243" t="s">
        <v>275</v>
      </c>
      <c r="B7" s="214" t="s">
        <v>276</v>
      </c>
      <c r="C7" s="215" t="s">
        <v>51</v>
      </c>
      <c r="D7" s="216" t="s">
        <v>277</v>
      </c>
      <c r="E7" s="208" t="s">
        <v>443</v>
      </c>
      <c r="F7" s="208" t="s">
        <v>442</v>
      </c>
      <c r="G7" s="207" t="s">
        <v>278</v>
      </c>
      <c r="H7" s="208" t="s">
        <v>279</v>
      </c>
      <c r="I7" s="209" t="s">
        <v>281</v>
      </c>
      <c r="J7" s="485" t="s">
        <v>280</v>
      </c>
      <c r="K7" s="486"/>
    </row>
    <row r="8" spans="1:11">
      <c r="A8" s="244">
        <v>1</v>
      </c>
      <c r="B8" s="98" t="s">
        <v>308</v>
      </c>
      <c r="C8" s="77" t="s">
        <v>309</v>
      </c>
      <c r="D8" s="78">
        <v>1</v>
      </c>
      <c r="E8" s="380"/>
      <c r="F8" s="166">
        <f t="shared" ref="F8:F13" si="0">D8*E8</f>
        <v>0</v>
      </c>
      <c r="G8" s="344"/>
      <c r="H8" s="344"/>
      <c r="I8" s="345"/>
      <c r="J8" s="467"/>
      <c r="K8" s="468"/>
    </row>
    <row r="9" spans="1:11">
      <c r="A9" s="244">
        <v>2</v>
      </c>
      <c r="B9" s="98" t="s">
        <v>310</v>
      </c>
      <c r="C9" s="77" t="s">
        <v>309</v>
      </c>
      <c r="D9" s="78">
        <v>1</v>
      </c>
      <c r="E9" s="380"/>
      <c r="F9" s="166">
        <f t="shared" si="0"/>
        <v>0</v>
      </c>
      <c r="G9" s="344"/>
      <c r="H9" s="344"/>
      <c r="I9" s="345"/>
      <c r="J9" s="467"/>
      <c r="K9" s="468"/>
    </row>
    <row r="10" spans="1:11">
      <c r="A10" s="244">
        <v>3</v>
      </c>
      <c r="B10" s="98" t="s">
        <v>311</v>
      </c>
      <c r="C10" s="77" t="s">
        <v>309</v>
      </c>
      <c r="D10" s="78">
        <v>10</v>
      </c>
      <c r="E10" s="380"/>
      <c r="F10" s="166">
        <f t="shared" si="0"/>
        <v>0</v>
      </c>
      <c r="G10" s="344"/>
      <c r="H10" s="344"/>
      <c r="I10" s="345"/>
      <c r="J10" s="467"/>
      <c r="K10" s="468"/>
    </row>
    <row r="11" spans="1:11">
      <c r="A11" s="244">
        <v>4</v>
      </c>
      <c r="B11" s="90" t="s">
        <v>312</v>
      </c>
      <c r="C11" s="77" t="s">
        <v>309</v>
      </c>
      <c r="D11" s="78">
        <v>10</v>
      </c>
      <c r="E11" s="380"/>
      <c r="F11" s="166">
        <f t="shared" si="0"/>
        <v>0</v>
      </c>
      <c r="G11" s="344"/>
      <c r="H11" s="344"/>
      <c r="I11" s="345"/>
      <c r="J11" s="467"/>
      <c r="K11" s="468"/>
    </row>
    <row r="12" spans="1:11">
      <c r="A12" s="244"/>
      <c r="B12" s="108"/>
      <c r="C12" s="45"/>
      <c r="D12" s="78"/>
      <c r="E12" s="78"/>
      <c r="F12" s="166">
        <f t="shared" si="0"/>
        <v>0</v>
      </c>
      <c r="G12" s="166"/>
      <c r="H12" s="167"/>
      <c r="I12" s="168"/>
      <c r="J12" s="441"/>
      <c r="K12" s="442"/>
    </row>
    <row r="13" spans="1:11">
      <c r="A13" s="244"/>
      <c r="B13" s="108"/>
      <c r="C13" s="45"/>
      <c r="D13" s="78"/>
      <c r="E13" s="78"/>
      <c r="F13" s="166">
        <f t="shared" si="0"/>
        <v>0</v>
      </c>
      <c r="G13" s="166"/>
      <c r="H13" s="167"/>
      <c r="I13" s="168"/>
      <c r="J13" s="441"/>
      <c r="K13" s="442"/>
    </row>
    <row r="14" spans="1:11" s="69" customFormat="1">
      <c r="A14" s="245"/>
      <c r="B14" s="181"/>
      <c r="C14" s="77"/>
      <c r="D14" s="45"/>
      <c r="E14" s="78"/>
      <c r="F14" s="73"/>
      <c r="G14" s="166"/>
      <c r="H14" s="167"/>
      <c r="I14" s="168"/>
      <c r="J14" s="441"/>
      <c r="K14" s="442"/>
    </row>
    <row r="15" spans="1:11" s="84" customFormat="1" ht="13.5" thickBot="1">
      <c r="A15" s="246"/>
      <c r="B15" s="184" t="s">
        <v>289</v>
      </c>
      <c r="C15" s="107"/>
      <c r="D15" s="107"/>
      <c r="E15" s="107"/>
      <c r="F15" s="169">
        <f>SUM(F8:F14)</f>
        <v>0</v>
      </c>
      <c r="G15" s="236"/>
      <c r="H15" s="236"/>
      <c r="I15" s="102"/>
      <c r="J15" s="453"/>
      <c r="K15" s="454"/>
    </row>
    <row r="16" spans="1:11" s="84" customFormat="1">
      <c r="A16" s="83"/>
    </row>
    <row r="17" spans="1:13" ht="16.5" thickBot="1">
      <c r="C17" s="85"/>
      <c r="D17" s="86"/>
      <c r="E17" s="86"/>
      <c r="F17" s="86"/>
      <c r="G17" s="86"/>
      <c r="H17" s="87"/>
      <c r="I17" s="87"/>
      <c r="J17" s="87"/>
    </row>
    <row r="18" spans="1:13" s="5" customFormat="1" ht="25.5" customHeight="1" thickBot="1">
      <c r="A18" s="474" t="s">
        <v>290</v>
      </c>
      <c r="B18" s="474"/>
      <c r="C18" s="472" t="s">
        <v>51</v>
      </c>
      <c r="D18" s="473"/>
      <c r="E18" s="473"/>
      <c r="F18" s="473"/>
      <c r="G18" s="473"/>
      <c r="H18" s="469" t="s">
        <v>433</v>
      </c>
      <c r="I18" s="470"/>
      <c r="J18" s="471" t="s">
        <v>350</v>
      </c>
      <c r="K18" s="152"/>
    </row>
    <row r="19" spans="1:13" s="7" customFormat="1" ht="48.75" customHeight="1">
      <c r="A19" s="145"/>
      <c r="B19" s="144" t="s">
        <v>50</v>
      </c>
      <c r="C19" s="144" t="s">
        <v>53</v>
      </c>
      <c r="D19" s="144" t="s">
        <v>54</v>
      </c>
      <c r="E19" s="144" t="s">
        <v>55</v>
      </c>
      <c r="F19" s="146" t="s">
        <v>56</v>
      </c>
      <c r="G19" s="157" t="s">
        <v>78</v>
      </c>
      <c r="H19" s="158" t="s">
        <v>79</v>
      </c>
      <c r="I19" s="144" t="s">
        <v>80</v>
      </c>
      <c r="J19" s="153" t="s">
        <v>350</v>
      </c>
      <c r="K19" s="159" t="s">
        <v>434</v>
      </c>
      <c r="L19" s="231"/>
      <c r="M19" s="232"/>
    </row>
    <row r="20" spans="1:13" s="7" customFormat="1" ht="30" customHeight="1">
      <c r="A20" s="11" t="s">
        <v>69</v>
      </c>
      <c r="B20" s="32" t="s">
        <v>10</v>
      </c>
      <c r="C20" s="33"/>
      <c r="D20" s="33"/>
      <c r="E20" s="33"/>
      <c r="F20" s="33"/>
      <c r="G20" s="33"/>
      <c r="H20" s="219"/>
      <c r="I20" s="33"/>
      <c r="J20" s="220"/>
      <c r="K20" s="224"/>
      <c r="L20" s="231"/>
    </row>
    <row r="21" spans="1:13" s="7" customFormat="1" ht="30" customHeight="1">
      <c r="A21" s="58" t="s">
        <v>71</v>
      </c>
      <c r="B21" s="54" t="s">
        <v>83</v>
      </c>
      <c r="C21" s="54"/>
      <c r="D21" s="54"/>
      <c r="E21" s="54"/>
      <c r="F21" s="54"/>
      <c r="G21" s="27"/>
      <c r="H21" s="196"/>
      <c r="I21" s="54"/>
      <c r="J21" s="197"/>
      <c r="K21" s="189"/>
      <c r="L21" s="231"/>
    </row>
    <row r="22" spans="1:13" s="7" customFormat="1" ht="63.75">
      <c r="A22" s="49" t="s">
        <v>99</v>
      </c>
      <c r="B22" s="47" t="s">
        <v>120</v>
      </c>
      <c r="C22" s="13"/>
      <c r="D22" s="14" t="s">
        <v>60</v>
      </c>
      <c r="E22" s="13"/>
      <c r="F22" s="14"/>
      <c r="G22" s="26"/>
      <c r="H22" s="117"/>
      <c r="I22" s="14"/>
      <c r="J22" s="198"/>
      <c r="K22" s="225"/>
      <c r="L22" s="231"/>
    </row>
    <row r="23" spans="1:13" s="7" customFormat="1" ht="15">
      <c r="A23" s="58" t="s">
        <v>72</v>
      </c>
      <c r="B23" s="54" t="s">
        <v>62</v>
      </c>
      <c r="C23" s="59"/>
      <c r="D23" s="59"/>
      <c r="E23" s="59"/>
      <c r="F23" s="59"/>
      <c r="G23" s="189"/>
      <c r="H23" s="199"/>
      <c r="I23" s="59"/>
      <c r="J23" s="200"/>
      <c r="K23" s="226"/>
      <c r="L23" s="231"/>
    </row>
    <row r="24" spans="1:13" s="7" customFormat="1" ht="40.5" customHeight="1">
      <c r="A24" s="49" t="s">
        <v>207</v>
      </c>
      <c r="B24" s="47" t="s">
        <v>119</v>
      </c>
      <c r="C24" s="13"/>
      <c r="D24" s="14" t="s">
        <v>60</v>
      </c>
      <c r="E24" s="14"/>
      <c r="F24" s="13"/>
      <c r="G24" s="190"/>
      <c r="H24" s="117"/>
      <c r="I24" s="14"/>
      <c r="J24" s="198"/>
      <c r="K24" s="225"/>
      <c r="L24" s="231"/>
    </row>
    <row r="25" spans="1:13" s="7" customFormat="1" ht="20.100000000000001" customHeight="1">
      <c r="A25" s="31" t="s">
        <v>208</v>
      </c>
      <c r="B25" s="27" t="s">
        <v>41</v>
      </c>
      <c r="C25" s="28"/>
      <c r="D25" s="29"/>
      <c r="E25" s="29"/>
      <c r="F25" s="29"/>
      <c r="G25" s="29"/>
      <c r="H25" s="221"/>
      <c r="I25" s="29"/>
      <c r="J25" s="247"/>
      <c r="K25" s="262"/>
      <c r="L25" s="231"/>
    </row>
    <row r="26" spans="1:13" s="7" customFormat="1">
      <c r="A26" s="49" t="s">
        <v>209</v>
      </c>
      <c r="B26" s="18" t="s">
        <v>13</v>
      </c>
      <c r="C26" s="14" t="s">
        <v>60</v>
      </c>
      <c r="D26" s="20"/>
      <c r="E26" s="20"/>
      <c r="F26" s="20"/>
      <c r="G26" s="218"/>
      <c r="H26" s="117"/>
      <c r="I26" s="14"/>
      <c r="J26" s="119"/>
      <c r="K26" s="24"/>
      <c r="L26" s="231"/>
    </row>
    <row r="27" spans="1:13" s="50" customFormat="1">
      <c r="A27" s="49" t="s">
        <v>210</v>
      </c>
      <c r="B27" s="43" t="s">
        <v>137</v>
      </c>
      <c r="C27" s="14" t="s">
        <v>60</v>
      </c>
      <c r="D27" s="20"/>
      <c r="E27" s="20"/>
      <c r="F27" s="20"/>
      <c r="G27" s="218"/>
      <c r="H27" s="117"/>
      <c r="I27" s="14"/>
      <c r="J27" s="203"/>
      <c r="K27" s="228"/>
      <c r="L27" s="233"/>
    </row>
    <row r="28" spans="1:13" s="50" customFormat="1" ht="38.25">
      <c r="A28" s="49" t="s">
        <v>211</v>
      </c>
      <c r="B28" s="48" t="s">
        <v>144</v>
      </c>
      <c r="C28" s="20"/>
      <c r="D28" s="14" t="s">
        <v>60</v>
      </c>
      <c r="E28" s="14" t="s">
        <v>60</v>
      </c>
      <c r="F28" s="20"/>
      <c r="G28" s="218"/>
      <c r="H28" s="117"/>
      <c r="I28" s="14"/>
      <c r="J28" s="203"/>
      <c r="K28" s="228"/>
      <c r="L28" s="233"/>
    </row>
    <row r="29" spans="1:13" s="7" customFormat="1">
      <c r="A29" s="49" t="s">
        <v>212</v>
      </c>
      <c r="B29" s="18" t="s">
        <v>14</v>
      </c>
      <c r="C29" s="14" t="s">
        <v>60</v>
      </c>
      <c r="D29" s="20"/>
      <c r="E29" s="20"/>
      <c r="F29" s="20"/>
      <c r="G29" s="218"/>
      <c r="H29" s="117"/>
      <c r="I29" s="14"/>
      <c r="J29" s="119"/>
      <c r="K29" s="24"/>
      <c r="L29" s="231"/>
    </row>
    <row r="30" spans="1:13" s="7" customFormat="1" ht="20.100000000000001" customHeight="1">
      <c r="A30" s="31" t="s">
        <v>213</v>
      </c>
      <c r="B30" s="27" t="s">
        <v>43</v>
      </c>
      <c r="C30" s="28"/>
      <c r="D30" s="29"/>
      <c r="E30" s="29"/>
      <c r="F30" s="29"/>
      <c r="G30" s="29"/>
      <c r="H30" s="221"/>
      <c r="I30" s="29"/>
      <c r="J30" s="247"/>
      <c r="K30" s="262"/>
      <c r="L30" s="231"/>
    </row>
    <row r="31" spans="1:13" s="7" customFormat="1" ht="38.25">
      <c r="A31" s="49" t="s">
        <v>214</v>
      </c>
      <c r="B31" s="48" t="s">
        <v>112</v>
      </c>
      <c r="C31" s="20"/>
      <c r="D31" s="14" t="s">
        <v>60</v>
      </c>
      <c r="E31" s="20"/>
      <c r="F31" s="20"/>
      <c r="G31" s="218"/>
      <c r="H31" s="117"/>
      <c r="I31" s="14"/>
      <c r="J31" s="119"/>
      <c r="K31" s="24"/>
      <c r="L31" s="231"/>
    </row>
    <row r="32" spans="1:13" s="7" customFormat="1" ht="25.5">
      <c r="A32" s="49" t="s">
        <v>215</v>
      </c>
      <c r="B32" s="47" t="s">
        <v>113</v>
      </c>
      <c r="C32" s="14" t="s">
        <v>60</v>
      </c>
      <c r="D32" s="20"/>
      <c r="E32" s="20"/>
      <c r="F32" s="20"/>
      <c r="G32" s="218"/>
      <c r="H32" s="117"/>
      <c r="I32" s="14"/>
      <c r="J32" s="119"/>
      <c r="K32" s="24"/>
      <c r="L32" s="231"/>
    </row>
    <row r="33" spans="1:12" s="7" customFormat="1" ht="51">
      <c r="A33" s="49" t="s">
        <v>216</v>
      </c>
      <c r="B33" s="47" t="s">
        <v>220</v>
      </c>
      <c r="C33" s="20"/>
      <c r="D33" s="14" t="s">
        <v>60</v>
      </c>
      <c r="E33" s="14" t="s">
        <v>60</v>
      </c>
      <c r="F33" s="13"/>
      <c r="G33" s="190"/>
      <c r="H33" s="117"/>
      <c r="I33" s="14"/>
      <c r="J33" s="119"/>
      <c r="K33" s="24"/>
      <c r="L33" s="231"/>
    </row>
    <row r="34" spans="1:12" s="7" customFormat="1" ht="38.25">
      <c r="A34" s="49" t="s">
        <v>217</v>
      </c>
      <c r="B34" s="47" t="s">
        <v>145</v>
      </c>
      <c r="C34" s="20"/>
      <c r="D34" s="14" t="s">
        <v>60</v>
      </c>
      <c r="E34" s="13"/>
      <c r="F34" s="13"/>
      <c r="G34" s="190"/>
      <c r="H34" s="117"/>
      <c r="I34" s="14"/>
      <c r="J34" s="119"/>
      <c r="K34" s="24"/>
      <c r="L34" s="231"/>
    </row>
    <row r="35" spans="1:12" s="7" customFormat="1" ht="25.5">
      <c r="A35" s="49" t="s">
        <v>218</v>
      </c>
      <c r="B35" s="50" t="s">
        <v>114</v>
      </c>
      <c r="C35" s="14" t="s">
        <v>60</v>
      </c>
      <c r="D35" s="13"/>
      <c r="E35" s="13"/>
      <c r="F35" s="13"/>
      <c r="G35" s="190"/>
      <c r="H35" s="117"/>
      <c r="I35" s="14"/>
      <c r="J35" s="119"/>
      <c r="K35" s="24"/>
      <c r="L35" s="231"/>
    </row>
    <row r="36" spans="1:12" s="7" customFormat="1" ht="38.25">
      <c r="A36" s="49" t="s">
        <v>219</v>
      </c>
      <c r="B36" s="47" t="s">
        <v>146</v>
      </c>
      <c r="C36" s="20"/>
      <c r="D36" s="14" t="s">
        <v>60</v>
      </c>
      <c r="E36" s="14" t="s">
        <v>60</v>
      </c>
      <c r="F36" s="13"/>
      <c r="G36" s="190"/>
      <c r="H36" s="117"/>
      <c r="I36" s="14"/>
      <c r="J36" s="119"/>
      <c r="K36" s="24"/>
      <c r="L36" s="231"/>
    </row>
    <row r="37" spans="1:12" s="7" customFormat="1" ht="24.75" customHeight="1">
      <c r="A37" s="54" t="s">
        <v>213</v>
      </c>
      <c r="B37" s="54" t="s">
        <v>74</v>
      </c>
      <c r="C37" s="55"/>
      <c r="D37" s="56"/>
      <c r="E37" s="56"/>
      <c r="F37" s="56"/>
      <c r="G37" s="191"/>
      <c r="H37" s="201"/>
      <c r="I37" s="56"/>
      <c r="J37" s="204"/>
      <c r="K37" s="230"/>
      <c r="L37" s="231"/>
    </row>
    <row r="38" spans="1:12" s="7" customFormat="1" ht="25.5">
      <c r="A38" s="111" t="s">
        <v>214</v>
      </c>
      <c r="B38" s="18" t="s">
        <v>76</v>
      </c>
      <c r="C38" s="14" t="s">
        <v>60</v>
      </c>
      <c r="D38" s="13"/>
      <c r="E38" s="13"/>
      <c r="F38" s="13"/>
      <c r="G38" s="190"/>
      <c r="H38" s="117"/>
      <c r="I38" s="14"/>
      <c r="J38" s="118"/>
      <c r="K38" s="26"/>
      <c r="L38" s="231"/>
    </row>
    <row r="39" spans="1:12" s="7" customFormat="1" ht="38.25">
      <c r="A39" s="111" t="s">
        <v>215</v>
      </c>
      <c r="B39" s="48" t="s">
        <v>115</v>
      </c>
      <c r="C39" s="13"/>
      <c r="D39" s="14" t="s">
        <v>60</v>
      </c>
      <c r="E39" s="13"/>
      <c r="F39" s="14"/>
      <c r="G39" s="26"/>
      <c r="H39" s="117"/>
      <c r="I39" s="14"/>
      <c r="J39" s="118"/>
      <c r="K39" s="26"/>
      <c r="L39" s="231"/>
    </row>
    <row r="40" spans="1:12" s="7" customFormat="1" ht="51">
      <c r="A40" s="111" t="s">
        <v>216</v>
      </c>
      <c r="B40" s="48" t="s">
        <v>116</v>
      </c>
      <c r="C40" s="13"/>
      <c r="D40" s="14" t="s">
        <v>60</v>
      </c>
      <c r="E40" s="13"/>
      <c r="F40" s="14"/>
      <c r="G40" s="26"/>
      <c r="H40" s="117"/>
      <c r="I40" s="14"/>
      <c r="J40" s="118"/>
      <c r="K40" s="26"/>
      <c r="L40" s="231"/>
    </row>
    <row r="41" spans="1:12" s="7" customFormat="1" ht="51">
      <c r="A41" s="111" t="s">
        <v>217</v>
      </c>
      <c r="B41" s="48" t="s">
        <v>117</v>
      </c>
      <c r="C41" s="13"/>
      <c r="D41" s="14" t="s">
        <v>60</v>
      </c>
      <c r="E41" s="13"/>
      <c r="F41" s="14"/>
      <c r="G41" s="26"/>
      <c r="H41" s="117"/>
      <c r="I41" s="14"/>
      <c r="J41" s="119"/>
      <c r="K41" s="24"/>
      <c r="L41" s="231"/>
    </row>
    <row r="42" spans="1:12" s="7" customFormat="1" ht="51.75" thickBot="1">
      <c r="A42" s="111" t="s">
        <v>218</v>
      </c>
      <c r="B42" s="47" t="s">
        <v>118</v>
      </c>
      <c r="C42" s="13"/>
      <c r="D42" s="14" t="s">
        <v>60</v>
      </c>
      <c r="E42" s="13"/>
      <c r="F42" s="14"/>
      <c r="G42" s="26"/>
      <c r="H42" s="205"/>
      <c r="I42" s="154"/>
      <c r="J42" s="206"/>
      <c r="K42" s="117"/>
      <c r="L42" s="231"/>
    </row>
    <row r="43" spans="1:12" ht="18.75" customHeight="1">
      <c r="B43" s="459" t="s">
        <v>435</v>
      </c>
      <c r="C43" s="460"/>
      <c r="D43" s="460"/>
      <c r="E43" s="460"/>
      <c r="F43" s="461"/>
      <c r="G43" s="14">
        <f>SUM(G22:G42)</f>
        <v>0</v>
      </c>
      <c r="H43" s="462" t="s">
        <v>436</v>
      </c>
      <c r="I43" s="463"/>
      <c r="J43" s="464"/>
      <c r="K43" s="14">
        <f>SUM(K22:K42)</f>
        <v>0</v>
      </c>
    </row>
    <row r="44" spans="1:12" ht="20.25" customHeight="1">
      <c r="B44" s="459" t="s">
        <v>437</v>
      </c>
      <c r="C44" s="460"/>
      <c r="D44" s="460"/>
      <c r="E44" s="460"/>
      <c r="F44" s="461"/>
      <c r="G44" s="14">
        <f ca="1">'Rygg generella krav'!G13</f>
        <v>0</v>
      </c>
      <c r="H44" s="459" t="s">
        <v>438</v>
      </c>
      <c r="I44" s="460"/>
      <c r="J44" s="461"/>
      <c r="K44" s="14">
        <f ca="1">'Rygg generella krav'!K13</f>
        <v>0</v>
      </c>
    </row>
    <row r="45" spans="1:12" ht="21" customHeight="1" thickBot="1">
      <c r="B45" s="459" t="s">
        <v>439</v>
      </c>
      <c r="C45" s="460"/>
      <c r="D45" s="460"/>
      <c r="E45" s="460"/>
      <c r="F45" s="461"/>
      <c r="G45" s="156">
        <f>SUM(G43:G44)</f>
        <v>0</v>
      </c>
      <c r="H45" s="459" t="s">
        <v>440</v>
      </c>
      <c r="I45" s="460"/>
      <c r="J45" s="461"/>
      <c r="K45" s="154">
        <f>SUM(K43:K44)</f>
        <v>0</v>
      </c>
    </row>
    <row r="46" spans="1:12" ht="68.25" customHeight="1" thickBot="1">
      <c r="B46" s="455"/>
      <c r="C46" s="455"/>
      <c r="D46" s="455"/>
      <c r="E46" s="455"/>
      <c r="F46" s="455"/>
      <c r="G46" s="422"/>
      <c r="H46" s="456" t="s">
        <v>441</v>
      </c>
      <c r="I46" s="457"/>
      <c r="J46" s="458"/>
      <c r="K46" s="155" t="e">
        <f>F15*(1+(($G$45-K45)/$G$45)*1.5)</f>
        <v>#DIV/0!</v>
      </c>
    </row>
  </sheetData>
  <mergeCells count="20">
    <mergeCell ref="B46:F46"/>
    <mergeCell ref="H46:J46"/>
    <mergeCell ref="B44:F44"/>
    <mergeCell ref="H44:J44"/>
    <mergeCell ref="B45:F45"/>
    <mergeCell ref="H45:J45"/>
    <mergeCell ref="J15:K15"/>
    <mergeCell ref="H18:J18"/>
    <mergeCell ref="B43:F43"/>
    <mergeCell ref="H43:J43"/>
    <mergeCell ref="C18:G18"/>
    <mergeCell ref="A18:B18"/>
    <mergeCell ref="J13:K13"/>
    <mergeCell ref="J14:K14"/>
    <mergeCell ref="J7:K7"/>
    <mergeCell ref="J8:K8"/>
    <mergeCell ref="J9:K9"/>
    <mergeCell ref="J10:K10"/>
    <mergeCell ref="J11:K11"/>
    <mergeCell ref="J12:K12"/>
  </mergeCells>
  <phoneticPr fontId="1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50"/>
  <sheetViews>
    <sheetView topLeftCell="A2" zoomScale="75" zoomScaleNormal="120" workbookViewId="0">
      <selection activeCell="E13" sqref="E12:E14"/>
    </sheetView>
  </sheetViews>
  <sheetFormatPr defaultColWidth="8.85546875" defaultRowHeight="12.75"/>
  <cols>
    <col min="2" max="2" width="68.42578125" bestFit="1" customWidth="1"/>
    <col min="10" max="10" width="24.28515625" bestFit="1" customWidth="1"/>
    <col min="11" max="11" width="16.7109375" bestFit="1" customWidth="1"/>
    <col min="15" max="15" width="8.42578125" customWidth="1"/>
  </cols>
  <sheetData>
    <row r="1" spans="1:11" s="4" customFormat="1" ht="40.5" customHeight="1">
      <c r="A1" s="1"/>
      <c r="B1" s="2"/>
      <c r="C1" s="3"/>
      <c r="D1" s="3"/>
      <c r="E1" s="3"/>
      <c r="F1" s="3"/>
      <c r="G1" s="3"/>
      <c r="H1" s="487"/>
      <c r="I1" s="487"/>
      <c r="J1" s="488"/>
    </row>
    <row r="2" spans="1:11" ht="15.75">
      <c r="A2" s="91" t="s">
        <v>313</v>
      </c>
    </row>
    <row r="3" spans="1:11" ht="15.75">
      <c r="A3" s="61"/>
    </row>
    <row r="4" spans="1:11">
      <c r="A4" s="62" t="s">
        <v>272</v>
      </c>
    </row>
    <row r="5" spans="1:11">
      <c r="A5" s="62"/>
    </row>
    <row r="6" spans="1:11">
      <c r="A6" s="63" t="s">
        <v>273</v>
      </c>
      <c r="C6" s="64" t="s">
        <v>274</v>
      </c>
    </row>
    <row r="7" spans="1:11" ht="13.5" thickBot="1">
      <c r="A7" s="65"/>
    </row>
    <row r="8" spans="1:11" ht="77.25" thickBot="1">
      <c r="A8" s="248" t="s">
        <v>275</v>
      </c>
      <c r="B8" s="66" t="s">
        <v>276</v>
      </c>
      <c r="C8" s="67" t="s">
        <v>51</v>
      </c>
      <c r="D8" s="68" t="s">
        <v>277</v>
      </c>
      <c r="E8" s="160" t="s">
        <v>443</v>
      </c>
      <c r="F8" s="160" t="s">
        <v>442</v>
      </c>
      <c r="G8" s="161" t="s">
        <v>278</v>
      </c>
      <c r="H8" s="160" t="s">
        <v>279</v>
      </c>
      <c r="I8" s="162" t="s">
        <v>281</v>
      </c>
      <c r="J8" s="479" t="s">
        <v>280</v>
      </c>
      <c r="K8" s="480"/>
    </row>
    <row r="9" spans="1:11">
      <c r="A9" s="249">
        <v>1</v>
      </c>
      <c r="B9" s="97" t="s">
        <v>314</v>
      </c>
      <c r="C9" s="103" t="s">
        <v>315</v>
      </c>
      <c r="D9" s="242">
        <v>1</v>
      </c>
      <c r="E9" s="381"/>
      <c r="F9" s="165">
        <f t="shared" ref="F9:F15" si="0">D9*E9</f>
        <v>0</v>
      </c>
      <c r="G9" s="383"/>
      <c r="H9" s="383"/>
      <c r="I9" s="384"/>
      <c r="J9" s="489"/>
      <c r="K9" s="490"/>
    </row>
    <row r="10" spans="1:11">
      <c r="A10" s="249">
        <v>2</v>
      </c>
      <c r="B10" s="97" t="s">
        <v>316</v>
      </c>
      <c r="C10" s="103" t="s">
        <v>315</v>
      </c>
      <c r="D10" s="242"/>
      <c r="E10" s="381"/>
      <c r="F10" s="166">
        <f t="shared" si="0"/>
        <v>0</v>
      </c>
      <c r="G10" s="344"/>
      <c r="H10" s="344"/>
      <c r="I10" s="345"/>
      <c r="J10" s="467"/>
      <c r="K10" s="468"/>
    </row>
    <row r="11" spans="1:11">
      <c r="A11" s="249">
        <v>3</v>
      </c>
      <c r="B11" s="97" t="s">
        <v>317</v>
      </c>
      <c r="C11" s="103" t="s">
        <v>315</v>
      </c>
      <c r="D11" s="78">
        <v>4</v>
      </c>
      <c r="E11" s="381"/>
      <c r="F11" s="166">
        <f t="shared" si="0"/>
        <v>0</v>
      </c>
      <c r="G11" s="344"/>
      <c r="H11" s="344"/>
      <c r="I11" s="345"/>
      <c r="J11" s="467"/>
      <c r="K11" s="468"/>
    </row>
    <row r="12" spans="1:11">
      <c r="A12" s="245">
        <v>4</v>
      </c>
      <c r="B12" s="98" t="s">
        <v>318</v>
      </c>
      <c r="C12" s="103" t="s">
        <v>315</v>
      </c>
      <c r="D12" s="78">
        <v>4</v>
      </c>
      <c r="E12" s="380"/>
      <c r="F12" s="166">
        <f t="shared" si="0"/>
        <v>0</v>
      </c>
      <c r="G12" s="344"/>
      <c r="H12" s="344"/>
      <c r="I12" s="345"/>
      <c r="J12" s="467"/>
      <c r="K12" s="468"/>
    </row>
    <row r="13" spans="1:11">
      <c r="A13" s="250">
        <v>5</v>
      </c>
      <c r="B13" s="99" t="s">
        <v>319</v>
      </c>
      <c r="C13" s="103" t="s">
        <v>315</v>
      </c>
      <c r="D13" s="101">
        <v>8</v>
      </c>
      <c r="E13" s="380"/>
      <c r="F13" s="166">
        <f t="shared" si="0"/>
        <v>0</v>
      </c>
      <c r="G13" s="344"/>
      <c r="H13" s="344"/>
      <c r="I13" s="345"/>
      <c r="J13" s="467"/>
      <c r="K13" s="468"/>
    </row>
    <row r="14" spans="1:11">
      <c r="A14" s="250">
        <v>6</v>
      </c>
      <c r="B14" s="99" t="s">
        <v>320</v>
      </c>
      <c r="C14" s="103" t="s">
        <v>315</v>
      </c>
      <c r="D14" s="101">
        <v>2</v>
      </c>
      <c r="E14" s="380"/>
      <c r="F14" s="166">
        <f t="shared" si="0"/>
        <v>0</v>
      </c>
      <c r="G14" s="344"/>
      <c r="H14" s="344"/>
      <c r="I14" s="345"/>
      <c r="J14" s="467"/>
      <c r="K14" s="468"/>
    </row>
    <row r="15" spans="1:11">
      <c r="A15" s="250">
        <v>7</v>
      </c>
      <c r="B15" s="99" t="s">
        <v>321</v>
      </c>
      <c r="C15" s="105"/>
      <c r="D15" s="101">
        <v>2</v>
      </c>
      <c r="E15" s="382"/>
      <c r="F15" s="166">
        <f t="shared" si="0"/>
        <v>0</v>
      </c>
      <c r="G15" s="344"/>
      <c r="H15" s="344"/>
      <c r="I15" s="345"/>
      <c r="J15" s="467"/>
      <c r="K15" s="468"/>
    </row>
    <row r="16" spans="1:11" ht="13.5" thickBot="1">
      <c r="A16" s="251"/>
      <c r="B16" s="184" t="s">
        <v>289</v>
      </c>
      <c r="C16" s="106"/>
      <c r="D16" s="107"/>
      <c r="E16" s="102"/>
      <c r="F16" s="169">
        <f>SUM(F9:F15)</f>
        <v>0</v>
      </c>
      <c r="G16" s="236"/>
      <c r="H16" s="236"/>
      <c r="I16" s="102"/>
      <c r="J16" s="453"/>
      <c r="K16" s="454"/>
    </row>
    <row r="17" spans="1:13" s="84" customFormat="1" ht="15" customHeight="1">
      <c r="A17" s="83"/>
    </row>
    <row r="18" spans="1:13" ht="16.5" thickBot="1">
      <c r="C18" s="85"/>
      <c r="D18" s="86"/>
      <c r="E18" s="86"/>
      <c r="F18" s="86"/>
      <c r="G18" s="86"/>
      <c r="H18" s="87"/>
      <c r="I18" s="87"/>
      <c r="J18" s="87"/>
    </row>
    <row r="19" spans="1:13" s="5" customFormat="1" ht="25.5" customHeight="1" thickBot="1">
      <c r="A19" s="474" t="s">
        <v>290</v>
      </c>
      <c r="B19" s="474"/>
      <c r="C19" s="472" t="s">
        <v>51</v>
      </c>
      <c r="D19" s="473"/>
      <c r="E19" s="473"/>
      <c r="F19" s="473"/>
      <c r="G19" s="473"/>
      <c r="H19" s="469" t="s">
        <v>433</v>
      </c>
      <c r="I19" s="470"/>
      <c r="J19" s="471" t="s">
        <v>350</v>
      </c>
      <c r="K19" s="152"/>
    </row>
    <row r="20" spans="1:13" s="7" customFormat="1" ht="48.75" customHeight="1">
      <c r="A20" s="145"/>
      <c r="B20" s="144" t="s">
        <v>50</v>
      </c>
      <c r="C20" s="144" t="s">
        <v>53</v>
      </c>
      <c r="D20" s="144" t="s">
        <v>54</v>
      </c>
      <c r="E20" s="144" t="s">
        <v>55</v>
      </c>
      <c r="F20" s="146" t="s">
        <v>56</v>
      </c>
      <c r="G20" s="157" t="s">
        <v>78</v>
      </c>
      <c r="H20" s="158" t="s">
        <v>79</v>
      </c>
      <c r="I20" s="144" t="s">
        <v>80</v>
      </c>
      <c r="J20" s="153" t="s">
        <v>350</v>
      </c>
      <c r="K20" s="159" t="s">
        <v>434</v>
      </c>
      <c r="L20" s="231"/>
      <c r="M20" s="232"/>
    </row>
    <row r="21" spans="1:13" s="7" customFormat="1" ht="30" customHeight="1">
      <c r="A21" s="11" t="s">
        <v>73</v>
      </c>
      <c r="B21" s="32" t="s">
        <v>16</v>
      </c>
      <c r="C21" s="33"/>
      <c r="D21" s="33"/>
      <c r="E21" s="33"/>
      <c r="F21" s="33"/>
      <c r="G21" s="33"/>
      <c r="H21" s="219"/>
      <c r="I21" s="33"/>
      <c r="J21" s="220"/>
      <c r="K21" s="34"/>
    </row>
    <row r="22" spans="1:13" s="7" customFormat="1" ht="30" customHeight="1">
      <c r="A22" s="58" t="s">
        <v>75</v>
      </c>
      <c r="B22" s="54" t="s">
        <v>83</v>
      </c>
      <c r="C22" s="54"/>
      <c r="D22" s="54"/>
      <c r="E22" s="54"/>
      <c r="F22" s="54"/>
      <c r="G22" s="27"/>
      <c r="H22" s="196"/>
      <c r="I22" s="54"/>
      <c r="J22" s="197"/>
      <c r="K22" s="237"/>
    </row>
    <row r="23" spans="1:13" s="7" customFormat="1" ht="38.25">
      <c r="A23" s="49" t="s">
        <v>100</v>
      </c>
      <c r="B23" s="47" t="s">
        <v>120</v>
      </c>
      <c r="C23" s="13"/>
      <c r="D23" s="14" t="s">
        <v>60</v>
      </c>
      <c r="E23" s="13"/>
      <c r="F23" s="14"/>
      <c r="G23" s="26"/>
      <c r="H23" s="117"/>
      <c r="I23" s="14"/>
      <c r="J23" s="198"/>
      <c r="K23" s="238"/>
    </row>
    <row r="24" spans="1:13" s="7" customFormat="1" ht="15">
      <c r="A24" s="58" t="s">
        <v>77</v>
      </c>
      <c r="B24" s="54" t="s">
        <v>62</v>
      </c>
      <c r="C24" s="59"/>
      <c r="D24" s="59"/>
      <c r="E24" s="59"/>
      <c r="F24" s="59"/>
      <c r="G24" s="189"/>
      <c r="H24" s="199"/>
      <c r="I24" s="59"/>
      <c r="J24" s="200"/>
      <c r="K24" s="239"/>
    </row>
    <row r="25" spans="1:13" s="7" customFormat="1" ht="40.5" customHeight="1">
      <c r="A25" s="49" t="s">
        <v>101</v>
      </c>
      <c r="B25" s="47" t="s">
        <v>119</v>
      </c>
      <c r="C25" s="13"/>
      <c r="D25" s="14" t="s">
        <v>60</v>
      </c>
      <c r="E25" s="14"/>
      <c r="F25" s="13"/>
      <c r="G25" s="190"/>
      <c r="H25" s="117"/>
      <c r="I25" s="14"/>
      <c r="J25" s="198"/>
      <c r="K25" s="238"/>
    </row>
    <row r="26" spans="1:13" s="7" customFormat="1" ht="20.100000000000001" customHeight="1">
      <c r="A26" s="31" t="s">
        <v>221</v>
      </c>
      <c r="B26" s="27" t="s">
        <v>41</v>
      </c>
      <c r="C26" s="28"/>
      <c r="D26" s="29"/>
      <c r="E26" s="29"/>
      <c r="F26" s="29"/>
      <c r="G26" s="29"/>
      <c r="H26" s="221"/>
      <c r="I26" s="29"/>
      <c r="J26" s="247"/>
      <c r="K26" s="30"/>
    </row>
    <row r="27" spans="1:13" s="7" customFormat="1">
      <c r="A27" s="49" t="s">
        <v>222</v>
      </c>
      <c r="B27" s="18" t="s">
        <v>13</v>
      </c>
      <c r="C27" s="14" t="s">
        <v>60</v>
      </c>
      <c r="D27" s="20"/>
      <c r="E27" s="20"/>
      <c r="F27" s="20"/>
      <c r="G27" s="218"/>
      <c r="H27" s="117"/>
      <c r="I27" s="14"/>
      <c r="J27" s="119"/>
      <c r="K27" s="37"/>
    </row>
    <row r="28" spans="1:13" s="50" customFormat="1">
      <c r="A28" s="49" t="s">
        <v>223</v>
      </c>
      <c r="B28" s="43" t="s">
        <v>137</v>
      </c>
      <c r="C28" s="14" t="s">
        <v>60</v>
      </c>
      <c r="D28" s="20"/>
      <c r="E28" s="20"/>
      <c r="F28" s="20"/>
      <c r="G28" s="218"/>
      <c r="H28" s="117"/>
      <c r="I28" s="14"/>
      <c r="J28" s="203"/>
      <c r="K28" s="193"/>
    </row>
    <row r="29" spans="1:13" s="50" customFormat="1" ht="25.5">
      <c r="A29" s="49" t="s">
        <v>224</v>
      </c>
      <c r="B29" s="18" t="s">
        <v>359</v>
      </c>
      <c r="C29" s="20"/>
      <c r="D29" s="14" t="s">
        <v>60</v>
      </c>
      <c r="E29" s="14" t="s">
        <v>60</v>
      </c>
      <c r="F29" s="14"/>
      <c r="G29" s="26"/>
      <c r="H29" s="117"/>
      <c r="I29" s="14"/>
      <c r="J29" s="203"/>
      <c r="K29" s="193"/>
    </row>
    <row r="30" spans="1:13" s="7" customFormat="1">
      <c r="A30" s="49" t="s">
        <v>225</v>
      </c>
      <c r="B30" s="18" t="s">
        <v>19</v>
      </c>
      <c r="C30" s="14" t="s">
        <v>60</v>
      </c>
      <c r="D30" s="20"/>
      <c r="E30" s="20"/>
      <c r="F30" s="20"/>
      <c r="G30" s="218"/>
      <c r="H30" s="117"/>
      <c r="I30" s="14"/>
      <c r="J30" s="119"/>
      <c r="K30" s="37"/>
    </row>
    <row r="31" spans="1:13" s="7" customFormat="1">
      <c r="A31" s="49" t="s">
        <v>226</v>
      </c>
      <c r="B31" s="48" t="s">
        <v>109</v>
      </c>
      <c r="C31" s="14" t="s">
        <v>60</v>
      </c>
      <c r="D31" s="20"/>
      <c r="E31" s="20"/>
      <c r="F31" s="20"/>
      <c r="G31" s="218"/>
      <c r="H31" s="117"/>
      <c r="I31" s="14"/>
      <c r="J31" s="119"/>
      <c r="K31" s="37"/>
    </row>
    <row r="32" spans="1:13" s="7" customFormat="1" ht="25.5">
      <c r="A32" s="49" t="s">
        <v>227</v>
      </c>
      <c r="B32" s="48" t="s">
        <v>111</v>
      </c>
      <c r="C32" s="20"/>
      <c r="D32" s="14" t="s">
        <v>60</v>
      </c>
      <c r="E32" s="14" t="s">
        <v>60</v>
      </c>
      <c r="F32" s="14"/>
      <c r="G32" s="218"/>
      <c r="H32" s="117"/>
      <c r="I32" s="14"/>
      <c r="J32" s="119"/>
      <c r="K32" s="37"/>
    </row>
    <row r="33" spans="1:11" s="7" customFormat="1" ht="25.5" customHeight="1">
      <c r="A33" s="49" t="s">
        <v>228</v>
      </c>
      <c r="B33" s="38" t="s">
        <v>110</v>
      </c>
      <c r="C33" s="20"/>
      <c r="D33" s="14" t="s">
        <v>60</v>
      </c>
      <c r="E33" s="20"/>
      <c r="F33" s="20"/>
      <c r="G33" s="218"/>
      <c r="H33" s="117"/>
      <c r="I33" s="14"/>
      <c r="J33" s="119"/>
      <c r="K33" s="37"/>
    </row>
    <row r="34" spans="1:11" s="7" customFormat="1">
      <c r="A34" s="49" t="s">
        <v>229</v>
      </c>
      <c r="B34" s="48" t="s">
        <v>147</v>
      </c>
      <c r="C34" s="14" t="s">
        <v>60</v>
      </c>
      <c r="D34" s="20"/>
      <c r="E34" s="20"/>
      <c r="F34" s="20"/>
      <c r="G34" s="218"/>
      <c r="H34" s="117"/>
      <c r="I34" s="14"/>
      <c r="J34" s="119"/>
      <c r="K34" s="37"/>
    </row>
    <row r="35" spans="1:11" s="7" customFormat="1">
      <c r="A35" s="49" t="s">
        <v>230</v>
      </c>
      <c r="B35" s="48" t="s">
        <v>149</v>
      </c>
      <c r="C35" s="14" t="s">
        <v>60</v>
      </c>
      <c r="D35" s="20"/>
      <c r="E35" s="20"/>
      <c r="F35" s="20"/>
      <c r="G35" s="218"/>
      <c r="H35" s="117"/>
      <c r="I35" s="14"/>
      <c r="J35" s="119"/>
      <c r="K35" s="37"/>
    </row>
    <row r="36" spans="1:11" s="7" customFormat="1">
      <c r="A36" s="49" t="s">
        <v>231</v>
      </c>
      <c r="B36" s="42" t="s">
        <v>84</v>
      </c>
      <c r="C36" s="14" t="s">
        <v>60</v>
      </c>
      <c r="D36" s="13"/>
      <c r="E36" s="13"/>
      <c r="F36" s="13"/>
      <c r="G36" s="190"/>
      <c r="H36" s="117"/>
      <c r="I36" s="14"/>
      <c r="J36" s="119"/>
      <c r="K36" s="37"/>
    </row>
    <row r="37" spans="1:11" s="7" customFormat="1" ht="20.100000000000001" customHeight="1">
      <c r="A37" s="31" t="s">
        <v>232</v>
      </c>
      <c r="B37" s="27" t="s">
        <v>43</v>
      </c>
      <c r="C37" s="28"/>
      <c r="D37" s="29"/>
      <c r="E37" s="29"/>
      <c r="F37" s="29"/>
      <c r="G37" s="29"/>
      <c r="H37" s="221"/>
      <c r="I37" s="29"/>
      <c r="J37" s="247"/>
      <c r="K37" s="30"/>
    </row>
    <row r="38" spans="1:11" s="7" customFormat="1">
      <c r="A38" s="49" t="s">
        <v>233</v>
      </c>
      <c r="B38" s="18" t="s">
        <v>22</v>
      </c>
      <c r="C38" s="14" t="s">
        <v>60</v>
      </c>
      <c r="D38" s="20"/>
      <c r="E38" s="20"/>
      <c r="F38" s="20"/>
      <c r="G38" s="218"/>
      <c r="H38" s="117"/>
      <c r="I38" s="14"/>
      <c r="J38" s="119"/>
      <c r="K38" s="37"/>
    </row>
    <row r="39" spans="1:11" s="7" customFormat="1" ht="25.5">
      <c r="A39" s="49" t="s">
        <v>234</v>
      </c>
      <c r="B39" s="48" t="s">
        <v>148</v>
      </c>
      <c r="C39" s="14" t="s">
        <v>60</v>
      </c>
      <c r="D39" s="20"/>
      <c r="E39" s="20"/>
      <c r="F39" s="20"/>
      <c r="G39" s="218"/>
      <c r="H39" s="117"/>
      <c r="I39" s="14"/>
      <c r="J39" s="119"/>
      <c r="K39" s="37"/>
    </row>
    <row r="40" spans="1:11" s="7" customFormat="1">
      <c r="A40" s="49" t="s">
        <v>235</v>
      </c>
      <c r="B40" s="12" t="s">
        <v>23</v>
      </c>
      <c r="C40" s="14" t="s">
        <v>60</v>
      </c>
      <c r="D40" s="13"/>
      <c r="E40" s="13"/>
      <c r="F40" s="13"/>
      <c r="G40" s="190"/>
      <c r="H40" s="117"/>
      <c r="I40" s="14"/>
      <c r="J40" s="119"/>
      <c r="K40" s="37"/>
    </row>
    <row r="41" spans="1:11" s="7" customFormat="1" ht="24.75" customHeight="1">
      <c r="A41" s="54" t="s">
        <v>360</v>
      </c>
      <c r="B41" s="54" t="s">
        <v>74</v>
      </c>
      <c r="C41" s="55"/>
      <c r="D41" s="56"/>
      <c r="E41" s="56"/>
      <c r="F41" s="56"/>
      <c r="G41" s="191"/>
      <c r="H41" s="201"/>
      <c r="I41" s="56"/>
      <c r="J41" s="204"/>
      <c r="K41" s="30"/>
    </row>
    <row r="42" spans="1:11" s="7" customFormat="1" ht="25.5">
      <c r="A42" s="111" t="s">
        <v>361</v>
      </c>
      <c r="B42" s="18" t="s">
        <v>76</v>
      </c>
      <c r="C42" s="14" t="s">
        <v>60</v>
      </c>
      <c r="D42" s="13"/>
      <c r="E42" s="13"/>
      <c r="F42" s="13"/>
      <c r="G42" s="190"/>
      <c r="H42" s="117"/>
      <c r="I42" s="14"/>
      <c r="J42" s="118"/>
      <c r="K42" s="120"/>
    </row>
    <row r="43" spans="1:11" s="7" customFormat="1" ht="25.5">
      <c r="A43" s="111" t="s">
        <v>362</v>
      </c>
      <c r="B43" s="48" t="s">
        <v>115</v>
      </c>
      <c r="C43" s="13"/>
      <c r="D43" s="14" t="s">
        <v>60</v>
      </c>
      <c r="E43" s="13"/>
      <c r="F43" s="14"/>
      <c r="G43" s="26"/>
      <c r="H43" s="117"/>
      <c r="I43" s="14"/>
      <c r="J43" s="118"/>
      <c r="K43" s="120"/>
    </row>
    <row r="44" spans="1:11" s="7" customFormat="1" ht="25.5">
      <c r="A44" s="111" t="s">
        <v>363</v>
      </c>
      <c r="B44" s="48" t="s">
        <v>116</v>
      </c>
      <c r="C44" s="13"/>
      <c r="D44" s="14" t="s">
        <v>60</v>
      </c>
      <c r="E44" s="13"/>
      <c r="F44" s="14"/>
      <c r="G44" s="26"/>
      <c r="H44" s="117"/>
      <c r="I44" s="14"/>
      <c r="J44" s="118"/>
      <c r="K44" s="120"/>
    </row>
    <row r="45" spans="1:11" s="7" customFormat="1" ht="38.25">
      <c r="A45" s="111" t="s">
        <v>364</v>
      </c>
      <c r="B45" s="48" t="s">
        <v>117</v>
      </c>
      <c r="C45" s="13"/>
      <c r="D45" s="14" t="s">
        <v>60</v>
      </c>
      <c r="E45" s="13"/>
      <c r="F45" s="14"/>
      <c r="G45" s="26"/>
      <c r="H45" s="117"/>
      <c r="I45" s="14"/>
      <c r="J45" s="119"/>
      <c r="K45" s="37"/>
    </row>
    <row r="46" spans="1:11" s="7" customFormat="1" ht="39" thickBot="1">
      <c r="A46" s="111" t="s">
        <v>365</v>
      </c>
      <c r="B46" s="47" t="s">
        <v>118</v>
      </c>
      <c r="C46" s="13"/>
      <c r="D46" s="14" t="s">
        <v>60</v>
      </c>
      <c r="E46" s="13"/>
      <c r="F46" s="14"/>
      <c r="G46" s="26"/>
      <c r="H46" s="205"/>
      <c r="I46" s="154"/>
      <c r="J46" s="206"/>
      <c r="K46" s="120"/>
    </row>
    <row r="47" spans="1:11" ht="18.75" customHeight="1">
      <c r="B47" s="459" t="s">
        <v>435</v>
      </c>
      <c r="C47" s="460"/>
      <c r="D47" s="460"/>
      <c r="E47" s="460"/>
      <c r="F47" s="461"/>
      <c r="G47" s="14">
        <f>SUM(G23:G46)</f>
        <v>0</v>
      </c>
      <c r="H47" s="462" t="s">
        <v>436</v>
      </c>
      <c r="I47" s="463"/>
      <c r="J47" s="464"/>
      <c r="K47" s="14">
        <f>SUM(K23:K46)</f>
        <v>0</v>
      </c>
    </row>
    <row r="48" spans="1:11" ht="20.25" customHeight="1">
      <c r="B48" s="459" t="s">
        <v>437</v>
      </c>
      <c r="C48" s="460"/>
      <c r="D48" s="460"/>
      <c r="E48" s="460"/>
      <c r="F48" s="461"/>
      <c r="G48" s="14">
        <f ca="1">'Rygg generella krav'!G13</f>
        <v>0</v>
      </c>
      <c r="H48" s="459" t="s">
        <v>438</v>
      </c>
      <c r="I48" s="460"/>
      <c r="J48" s="461"/>
      <c r="K48" s="14">
        <f ca="1">'Rygg generella krav'!K13</f>
        <v>0</v>
      </c>
    </row>
    <row r="49" spans="2:11" ht="21" customHeight="1" thickBot="1">
      <c r="B49" s="459" t="s">
        <v>439</v>
      </c>
      <c r="C49" s="460"/>
      <c r="D49" s="460"/>
      <c r="E49" s="460"/>
      <c r="F49" s="461"/>
      <c r="G49" s="156">
        <f>SUM(G47:G48)</f>
        <v>0</v>
      </c>
      <c r="H49" s="459" t="s">
        <v>440</v>
      </c>
      <c r="I49" s="460"/>
      <c r="J49" s="461"/>
      <c r="K49" s="154">
        <f>SUM(K47:K48)</f>
        <v>0</v>
      </c>
    </row>
    <row r="50" spans="2:11" ht="68.25" customHeight="1" thickBot="1">
      <c r="B50" s="455"/>
      <c r="C50" s="455"/>
      <c r="D50" s="455"/>
      <c r="E50" s="455"/>
      <c r="F50" s="455"/>
      <c r="G50" s="422"/>
      <c r="H50" s="456" t="s">
        <v>441</v>
      </c>
      <c r="I50" s="457"/>
      <c r="J50" s="458"/>
      <c r="K50" s="155" t="e">
        <f>F16*(1+((($G$49-K49)/$G$49)*1.5))</f>
        <v>#DIV/0!</v>
      </c>
    </row>
  </sheetData>
  <mergeCells count="21">
    <mergeCell ref="B50:F50"/>
    <mergeCell ref="H50:J50"/>
    <mergeCell ref="B48:F48"/>
    <mergeCell ref="H48:J48"/>
    <mergeCell ref="B49:F49"/>
    <mergeCell ref="H49:J49"/>
    <mergeCell ref="H1:J1"/>
    <mergeCell ref="C19:G19"/>
    <mergeCell ref="A19:B19"/>
    <mergeCell ref="J8:K8"/>
    <mergeCell ref="J9:K9"/>
    <mergeCell ref="J15:K15"/>
    <mergeCell ref="J16:K16"/>
    <mergeCell ref="H19:J19"/>
    <mergeCell ref="B47:F47"/>
    <mergeCell ref="H47:J47"/>
    <mergeCell ref="J10:K10"/>
    <mergeCell ref="J11:K11"/>
    <mergeCell ref="J12:K12"/>
    <mergeCell ref="J13:K13"/>
    <mergeCell ref="J14:K14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Översikt typoperationer</vt:lpstr>
      <vt:lpstr>Prispåslag</vt:lpstr>
      <vt:lpstr>Rygg generella krav</vt:lpstr>
      <vt:lpstr>Referens Exempel R1</vt:lpstr>
      <vt:lpstr>R1 Främre universalsystem</vt:lpstr>
      <vt:lpstr>R2 Bakre universalsystem</vt:lpstr>
      <vt:lpstr>R3 Bakre lumbal fixation</vt:lpstr>
      <vt:lpstr>R4 Cervikalt främre ryggsystem</vt:lpstr>
      <vt:lpstr>R5 Cervikalt bakre ryggsystem</vt:lpstr>
      <vt:lpstr>R6 Kotkroppssubstitut cervikalt</vt:lpstr>
      <vt:lpstr>R7 Kotkroppssubstitut th-lumb</vt:lpstr>
      <vt:lpstr>R8 Diskersättningsbur cervikal</vt:lpstr>
      <vt:lpstr>R9 Diskersättningsbur lumbal</vt:lpstr>
      <vt:lpstr>R10 Diskprotes cervikal</vt:lpstr>
      <vt:lpstr>R11 Diskprotes lumbal</vt:lpstr>
      <vt:lpstr>R12 Haloväst</vt:lpstr>
    </vt:vector>
  </TitlesOfParts>
  <Company>Zimmer Europe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ternbomi</dc:creator>
  <cp:lastModifiedBy>ulni03</cp:lastModifiedBy>
  <cp:lastPrinted>2014-04-24T07:15:48Z</cp:lastPrinted>
  <dcterms:created xsi:type="dcterms:W3CDTF">2013-03-01T13:44:34Z</dcterms:created>
  <dcterms:modified xsi:type="dcterms:W3CDTF">2014-04-24T07:22:24Z</dcterms:modified>
</cp:coreProperties>
</file>