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105" windowWidth="11760" windowHeight="5505"/>
  </bookViews>
  <sheets>
    <sheet name="Översikt typoperationer" sheetId="9" r:id="rId1"/>
    <sheet name="Prispåslag" sheetId="8" r:id="rId2"/>
    <sheet name="Axel Generella krav" sheetId="7" r:id="rId3"/>
    <sheet name="A1 Axel anat modulär, exempel" sheetId="5" r:id="rId4"/>
    <sheet name="A1 Axel anatomisk modulär" sheetId="2" r:id="rId5"/>
    <sheet name="A2 Axel omvänd modulär" sheetId="6" r:id="rId6"/>
    <sheet name="A3 Axel metafysär förank" sheetId="3" r:id="rId7"/>
    <sheet name="A4 Axel Hemi" sheetId="4" r:id="rId8"/>
  </sheets>
  <definedNames>
    <definedName name="_xlnm.Print_Area" localSheetId="2">'Axel Generella krav'!$A$1:$K$17</definedName>
  </definedNames>
  <calcPr calcId="114210"/>
</workbook>
</file>

<file path=xl/calcChain.xml><?xml version="1.0" encoding="utf-8"?>
<calcChain xmlns="http://schemas.openxmlformats.org/spreadsheetml/2006/main">
  <c r="G6" i="7"/>
  <c r="G17"/>
  <c r="G37" i="4"/>
  <c r="G38"/>
  <c r="K37"/>
  <c r="K38"/>
  <c r="K39"/>
  <c r="F8" i="3"/>
  <c r="F21"/>
  <c r="G46"/>
  <c r="G47"/>
  <c r="K46"/>
  <c r="K47"/>
  <c r="K48"/>
  <c r="F8" i="6"/>
  <c r="F17"/>
  <c r="G44"/>
  <c r="G45"/>
  <c r="K44"/>
  <c r="K45"/>
  <c r="K46"/>
  <c r="F8" i="2"/>
  <c r="F16"/>
  <c r="G47"/>
  <c r="G48"/>
  <c r="K47"/>
  <c r="K48"/>
  <c r="K49"/>
  <c r="G47" i="5"/>
  <c r="G48"/>
  <c r="K47"/>
  <c r="K48"/>
  <c r="K49"/>
  <c r="E24" i="8"/>
  <c r="G24"/>
  <c r="F24"/>
  <c r="E23"/>
  <c r="G23"/>
  <c r="F23"/>
  <c r="E22"/>
  <c r="G22"/>
  <c r="F22"/>
  <c r="E21"/>
  <c r="G21"/>
  <c r="F21"/>
  <c r="E20"/>
  <c r="G20"/>
  <c r="F20"/>
  <c r="E19"/>
  <c r="G19"/>
  <c r="F19"/>
  <c r="E18"/>
  <c r="G18"/>
  <c r="F18"/>
  <c r="E17"/>
  <c r="G17"/>
  <c r="F17"/>
  <c r="E16"/>
  <c r="G16"/>
  <c r="F16"/>
  <c r="E15"/>
  <c r="G15"/>
  <c r="F15"/>
  <c r="E14"/>
  <c r="G14"/>
  <c r="F14"/>
  <c r="E13"/>
  <c r="G13"/>
  <c r="F13"/>
  <c r="E12"/>
  <c r="G12"/>
  <c r="F12"/>
  <c r="E11"/>
  <c r="G11"/>
  <c r="F11"/>
  <c r="E10"/>
  <c r="G10"/>
  <c r="F10"/>
  <c r="E9"/>
  <c r="G9"/>
  <c r="F9"/>
  <c r="E8"/>
  <c r="G8"/>
  <c r="F8"/>
  <c r="E7"/>
  <c r="G7"/>
  <c r="F7"/>
  <c r="E6"/>
  <c r="G6"/>
  <c r="F6"/>
  <c r="E5"/>
  <c r="G5"/>
  <c r="F5"/>
  <c r="E4"/>
  <c r="G4"/>
  <c r="F4"/>
  <c r="E3"/>
  <c r="G3"/>
  <c r="F3"/>
  <c r="K36" i="4"/>
  <c r="G36"/>
  <c r="F14"/>
  <c r="F13"/>
  <c r="F12"/>
  <c r="F11"/>
  <c r="F10"/>
  <c r="F9"/>
  <c r="F8"/>
  <c r="K45" i="3"/>
  <c r="G45"/>
  <c r="F9"/>
  <c r="F10"/>
  <c r="F11"/>
  <c r="F12"/>
  <c r="F13"/>
  <c r="F14"/>
  <c r="F15"/>
  <c r="F16"/>
  <c r="F17"/>
  <c r="F18"/>
  <c r="F19"/>
  <c r="F20"/>
  <c r="K43" i="6"/>
  <c r="G43"/>
  <c r="F9"/>
  <c r="F10"/>
  <c r="F11"/>
  <c r="F12"/>
  <c r="F13"/>
  <c r="F14"/>
  <c r="F15"/>
  <c r="F16"/>
  <c r="G46" i="2"/>
  <c r="K46"/>
  <c r="F7"/>
  <c r="F9"/>
  <c r="F10"/>
  <c r="F11"/>
  <c r="F12"/>
  <c r="F13"/>
  <c r="F14"/>
  <c r="F15"/>
  <c r="F16" i="5"/>
  <c r="F8"/>
  <c r="F9"/>
  <c r="F10"/>
  <c r="F11"/>
  <c r="F12"/>
  <c r="F13"/>
  <c r="F14"/>
  <c r="F15"/>
  <c r="F7"/>
  <c r="K17" i="7"/>
  <c r="G22" i="5"/>
  <c r="G23"/>
  <c r="G27"/>
  <c r="G29"/>
  <c r="G30"/>
  <c r="G31"/>
  <c r="G37"/>
  <c r="G38"/>
  <c r="G39"/>
  <c r="G42"/>
  <c r="G43"/>
  <c r="G44"/>
  <c r="G45"/>
  <c r="G46"/>
  <c r="G27" i="6"/>
  <c r="G29"/>
  <c r="G30"/>
  <c r="G31"/>
  <c r="G35"/>
  <c r="G39"/>
  <c r="G40"/>
  <c r="G41"/>
  <c r="G42"/>
  <c r="G27" i="2"/>
  <c r="G29"/>
  <c r="G30"/>
  <c r="G31"/>
  <c r="G37"/>
  <c r="G38"/>
  <c r="G39"/>
  <c r="G42"/>
  <c r="G43"/>
  <c r="G44"/>
  <c r="G45"/>
  <c r="K46" i="5"/>
  <c r="G23" i="2"/>
  <c r="G8" i="7"/>
  <c r="G9"/>
  <c r="G10"/>
  <c r="G11"/>
  <c r="G13"/>
  <c r="G16"/>
  <c r="G23" i="6"/>
  <c r="G22" i="2"/>
</calcChain>
</file>

<file path=xl/sharedStrings.xml><?xml version="1.0" encoding="utf-8"?>
<sst xmlns="http://schemas.openxmlformats.org/spreadsheetml/2006/main" count="632" uniqueCount="238">
  <si>
    <r>
      <t>Skall</t>
    </r>
    <r>
      <rPr>
        <sz val="10"/>
        <rFont val="Arial"/>
        <family val="2"/>
      </rPr>
      <t xml:space="preserve"> finnas i excentriskt utförande</t>
    </r>
  </si>
  <si>
    <t>Utbildning, service och support</t>
    <phoneticPr fontId="6" type="noConversion"/>
  </si>
  <si>
    <t>Humerusstam</t>
  </si>
  <si>
    <r>
      <t>Skall</t>
    </r>
    <r>
      <rPr>
        <sz val="10"/>
        <rFont val="Arial"/>
        <family val="2"/>
      </rPr>
      <t xml:space="preserve"> finnas i olika storlekar.</t>
    </r>
  </si>
  <si>
    <r>
      <t>Skall</t>
    </r>
    <r>
      <rPr>
        <sz val="10"/>
        <rFont val="Arial"/>
        <family val="2"/>
      </rPr>
      <t xml:space="preserve"> finnas för cementerad och ocementerad insättning.</t>
    </r>
  </si>
  <si>
    <r>
      <t>Skall</t>
    </r>
    <r>
      <rPr>
        <sz val="10"/>
        <rFont val="Arial"/>
        <family val="2"/>
      </rPr>
      <t xml:space="preserve"> finnas i olika storlekar.
</t>
    </r>
  </si>
  <si>
    <r>
      <t>Skall</t>
    </r>
    <r>
      <rPr>
        <sz val="10"/>
        <rFont val="Arial"/>
        <family val="2"/>
      </rPr>
      <t xml:space="preserve"> finnas i centrerade och excentriska utföranden.</t>
    </r>
  </si>
  <si>
    <t>Glenoidkomponent</t>
  </si>
  <si>
    <r>
      <t>Skall</t>
    </r>
    <r>
      <rPr>
        <sz val="10"/>
        <rFont val="Arial"/>
        <family val="2"/>
      </rPr>
      <t xml:space="preserve"> erbjuda stabil infästning av tuberklar</t>
    </r>
  </si>
  <si>
    <t>Beskrivning</t>
  </si>
  <si>
    <t>Krav</t>
  </si>
  <si>
    <t>Skall</t>
  </si>
  <si>
    <t>Bör</t>
  </si>
  <si>
    <t>Ange</t>
  </si>
  <si>
    <t>Vikt</t>
  </si>
  <si>
    <t>Maxp</t>
  </si>
  <si>
    <t>Ja</t>
  </si>
  <si>
    <t>Nej</t>
  </si>
  <si>
    <t>A1</t>
  </si>
  <si>
    <t>X</t>
  </si>
  <si>
    <t>A2</t>
  </si>
  <si>
    <t>Vetenskaplig dokumentatation</t>
  </si>
  <si>
    <t>A2.1</t>
  </si>
  <si>
    <t>A2.2</t>
  </si>
  <si>
    <t>A3</t>
  </si>
  <si>
    <t>A3.1</t>
  </si>
  <si>
    <t>A3.2</t>
  </si>
  <si>
    <t>A4</t>
  </si>
  <si>
    <t>A4.1</t>
  </si>
  <si>
    <t>A4.2</t>
  </si>
  <si>
    <r>
      <t xml:space="preserve">Anbudsgivaren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beskriva sina resurser för och omfattning av utbildningsinsatser inom området. </t>
    </r>
  </si>
  <si>
    <r>
      <t xml:space="preserve">Extraktions-/revisionsinstrument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kunna tillhandahållas även efter avtalstidens utgång.</t>
    </r>
  </si>
  <si>
    <t>KRAVSPECIFIKATION</t>
  </si>
  <si>
    <t>Axelprotes anatomisk modulär med stam och caput</t>
  </si>
  <si>
    <t>Axelprotes omvänd modulär med stam och caput</t>
  </si>
  <si>
    <t>Axelprotes Hemi</t>
  </si>
  <si>
    <t>A1.1</t>
  </si>
  <si>
    <t>A1.1.1</t>
  </si>
  <si>
    <t>A1.1.2</t>
  </si>
  <si>
    <t>A1.2</t>
  </si>
  <si>
    <t>A1.2.1</t>
  </si>
  <si>
    <t>A1.2.2</t>
  </si>
  <si>
    <t>A1.3</t>
  </si>
  <si>
    <t>A1.3.1</t>
  </si>
  <si>
    <t>A1.3.2</t>
  </si>
  <si>
    <t>Modulär Humerusstam</t>
  </si>
  <si>
    <t>Huvud</t>
  </si>
  <si>
    <t>A2.1.1</t>
  </si>
  <si>
    <t>A2.1.2</t>
  </si>
  <si>
    <t>A2.2.1</t>
  </si>
  <si>
    <t>A2.2.2</t>
  </si>
  <si>
    <t>A2.3</t>
  </si>
  <si>
    <t>A2.3.1</t>
  </si>
  <si>
    <t>A3.1.1</t>
  </si>
  <si>
    <t>A3.1.2</t>
  </si>
  <si>
    <t>A3.2.1</t>
  </si>
  <si>
    <t>A3.2.2</t>
  </si>
  <si>
    <t>Axelprotes med metafysär förankring</t>
  </si>
  <si>
    <t>A4.2.1</t>
  </si>
  <si>
    <t>A4.2.2</t>
  </si>
  <si>
    <t>A4.2.3</t>
  </si>
  <si>
    <t>Glenosfärkomponent</t>
  </si>
  <si>
    <t>A1.2.3</t>
  </si>
  <si>
    <t>A1.2.4</t>
  </si>
  <si>
    <t>A1.2.5</t>
  </si>
  <si>
    <t>A1.2.6</t>
  </si>
  <si>
    <t>A1.4</t>
  </si>
  <si>
    <t>A1.4.1</t>
  </si>
  <si>
    <t>A1.4.2</t>
  </si>
  <si>
    <t>A1.4.3</t>
  </si>
  <si>
    <t>A2.2.3</t>
  </si>
  <si>
    <t>A2.2.4</t>
  </si>
  <si>
    <t>A2.2.5</t>
  </si>
  <si>
    <t>A2.2.6</t>
  </si>
  <si>
    <t>A2.4</t>
  </si>
  <si>
    <t>A2.4.1</t>
  </si>
  <si>
    <t>A2.4.2</t>
  </si>
  <si>
    <t>A3.3</t>
  </si>
  <si>
    <t>A3.3.1</t>
  </si>
  <si>
    <t>A3.3.2</t>
  </si>
  <si>
    <t>A3.3.3</t>
  </si>
  <si>
    <t>A3.3.4</t>
  </si>
  <si>
    <t>A4.3</t>
  </si>
  <si>
    <t>A4.3.1</t>
  </si>
  <si>
    <t>A4.3.2</t>
  </si>
  <si>
    <t>A4.3.3</t>
  </si>
  <si>
    <t>A3.4</t>
  </si>
  <si>
    <t>A3.4.1</t>
  </si>
  <si>
    <r>
      <t>De överlevnadsdata som leverantören vill åberopa</t>
    </r>
    <r>
      <rPr>
        <b/>
        <sz val="10"/>
        <rFont val="Arial"/>
        <family val="2"/>
      </rPr>
      <t xml:space="preserve"> Skall</t>
    </r>
    <r>
      <rPr>
        <sz val="10"/>
        <rFont val="Arial"/>
        <family val="2"/>
      </rPr>
      <t xml:space="preserve"> bifogas.  </t>
    </r>
    <r>
      <rPr>
        <sz val="10"/>
        <color indexed="10"/>
        <rFont val="Arial"/>
        <family val="2"/>
      </rPr>
      <t/>
    </r>
  </si>
  <si>
    <r>
      <t xml:space="preserve">Implantatet </t>
    </r>
    <r>
      <rPr>
        <b/>
        <sz val="10"/>
        <rFont val="Arial"/>
        <family val="2"/>
      </rPr>
      <t>Bör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vara dokumenterat med överlevnadsdata/ vetenskaplig dokumentation.  (eller en vidareutveckling av ett befintligt dokumenterat system??).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</si>
  <si>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>Skall</t>
    </r>
    <r>
      <rPr>
        <sz val="10"/>
        <rFont val="Arial"/>
        <family val="2"/>
      </rPr>
      <t xml:space="preserve"> finnas i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storlekar. </t>
    </r>
    <r>
      <rPr>
        <sz val="10"/>
        <color indexed="10"/>
        <rFont val="Arial"/>
        <family val="2"/>
      </rPr>
      <t>Köparen måste definiera</t>
    </r>
  </si>
  <si>
    <t>A1.4.4</t>
  </si>
  <si>
    <r>
      <t xml:space="preserve">Bör </t>
    </r>
    <r>
      <rPr>
        <sz val="10"/>
        <rFont val="Arial"/>
        <family val="2"/>
      </rPr>
      <t>vara av helplast,</t>
    </r>
    <r>
      <rPr>
        <sz val="10"/>
        <rFont val="Arial"/>
        <family val="2"/>
      </rPr>
      <t xml:space="preserve">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</si>
  <si>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i metallbackad variant.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</si>
  <si>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med peg- eller kölförankring.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</si>
  <si>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kompensera för olika grader av retroversion.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</si>
  <si>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anpassas för att uppnå anatomisk varus/valgus.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</si>
  <si>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revisionslängder.  </t>
    </r>
    <r>
      <rPr>
        <sz val="10"/>
        <color indexed="10"/>
        <rFont val="Arial"/>
        <family val="2"/>
      </rPr>
      <t>Köparen måste definiera specificerad poäng- och viktfördelning.</t>
    </r>
  </si>
  <si>
    <t>Typop A1 Axelprotes anatomisk modulär med stam och caput</t>
  </si>
  <si>
    <t>Landstingets beräknade årsvolym antal operationer</t>
  </si>
  <si>
    <t>Innehåll, typoperation:</t>
  </si>
  <si>
    <t>Anbudsgivare:</t>
  </si>
  <si>
    <t>Position</t>
  </si>
  <si>
    <t>Typ av artikel</t>
  </si>
  <si>
    <t>Antal</t>
  </si>
  <si>
    <t>Lev artikelnummer</t>
  </si>
  <si>
    <t>Lev artikel benämning</t>
  </si>
  <si>
    <t>Kommentarer</t>
  </si>
  <si>
    <t>Bilaga Produktbroschyr Surgical technique</t>
  </si>
  <si>
    <t>A1.X</t>
  </si>
  <si>
    <t>Huvud (koncentriskt alt. excentriskt)</t>
  </si>
  <si>
    <t>Glenoid, cementerad</t>
  </si>
  <si>
    <t>* landstinget bestämmer själv om och isåfall vilka delar som bör ingå</t>
  </si>
  <si>
    <t>Innehåll, typoperation</t>
  </si>
  <si>
    <t>Summa pris</t>
  </si>
  <si>
    <r>
      <t xml:space="preserve">Tillgänglig skriftlig dokumentation i form av relevanta studier (max 5)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avseende respektive implantattyp. Skall bifogas anbudet. 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</si>
  <si>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Kirurgisk teknik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på svenska.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</si>
  <si>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Kirurgisk teknik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digitalt format. 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</si>
  <si>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t>A1.5</t>
  </si>
  <si>
    <t>A1.5.1</t>
  </si>
  <si>
    <t>A1.5.2</t>
  </si>
  <si>
    <t>A1.5.3</t>
  </si>
  <si>
    <t>A1.5.4</t>
  </si>
  <si>
    <t>A1.5.5</t>
  </si>
  <si>
    <r>
      <t>Instrumentarier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enkla, logiska och tillförlitliga.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</si>
  <si>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placerade i instrumentgaller/box på förutbestämd plats.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</si>
  <si>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passa till alla användare,såsom höger- samt vänsterhänta, stora och små händer.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</si>
  <si>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Instrumentarium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 att ta isär, rengöra och sterilisera. Instruktioner för detta bör finnas.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</si>
  <si>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diameter 7-24 mm med max 2 mm intervall.  </t>
    </r>
    <r>
      <rPr>
        <sz val="10"/>
        <color indexed="10"/>
        <rFont val="Arial"/>
        <family val="2"/>
      </rPr>
      <t xml:space="preserve">Köparen måste definiera specificerad poäng- och viktfördelning. 
</t>
    </r>
    <r>
      <rPr>
        <sz val="10"/>
        <color indexed="62"/>
        <rFont val="Arial"/>
        <family val="2"/>
      </rPr>
      <t xml:space="preserve">Alternativ text: </t>
    </r>
    <r>
      <rPr>
        <b/>
        <sz val="10"/>
        <color indexed="62"/>
        <rFont val="Arial"/>
        <family val="2"/>
      </rPr>
      <t>Skall</t>
    </r>
    <r>
      <rPr>
        <sz val="10"/>
        <color indexed="62"/>
        <rFont val="Arial"/>
        <family val="2"/>
      </rPr>
      <t xml:space="preserve"> finnas i strl….</t>
    </r>
    <r>
      <rPr>
        <b/>
        <sz val="10"/>
        <color indexed="62"/>
        <rFont val="Arial"/>
        <family val="2"/>
      </rPr>
      <t>.bör</t>
    </r>
    <r>
      <rPr>
        <sz val="10"/>
        <color indexed="62"/>
        <rFont val="Arial"/>
        <family val="2"/>
      </rPr>
      <t xml:space="preserve"> finnnas i strl &gt; än..samt &lt;än??</t>
    </r>
  </si>
  <si>
    <t>Handhavande - instrumentarier</t>
  </si>
  <si>
    <r>
      <t xml:space="preserve">Supportorganisationen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väl uppbyggd och finnas i Sverige.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</si>
  <si>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Leverantören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vid behov kunna ställa upp med personlig support vid operation. </t>
    </r>
    <r>
      <rPr>
        <sz val="10"/>
        <color indexed="10"/>
        <rFont val="Arial"/>
        <family val="2"/>
      </rPr>
      <t>Köparen måste definiera specificerad poäng- och viktfördelning</t>
    </r>
  </si>
  <si>
    <r>
      <t xml:space="preserve">Bedömning kommer att göras över utbildningsutbudets omfattning samt vilka personella resurser anbudsgivaren avsatt för ändamålet. </t>
    </r>
    <r>
      <rPr>
        <sz val="10"/>
        <color indexed="10"/>
        <rFont val="Arial"/>
        <family val="2"/>
      </rPr>
      <t>Köparen måste definiera specificerad poäng- och viktfördelning</t>
    </r>
    <r>
      <rPr>
        <sz val="10"/>
        <rFont val="Arial"/>
        <family val="2"/>
      </rPr>
      <t xml:space="preserve"> </t>
    </r>
  </si>
  <si>
    <r>
      <t xml:space="preserve">Digitala implantatmallar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tillhandahållas kostnadsfritt. Systemen som används är XXX. </t>
    </r>
    <r>
      <rPr>
        <sz val="10"/>
        <color indexed="10"/>
        <rFont val="Arial"/>
        <family val="2"/>
      </rPr>
      <t>Köparen måste definiera specificerad poäng- och viktfördelning.</t>
    </r>
  </si>
  <si>
    <t>A2.5</t>
  </si>
  <si>
    <t>A2.5.1</t>
  </si>
  <si>
    <t>A2.5.2</t>
  </si>
  <si>
    <t>A2.5.3</t>
  </si>
  <si>
    <t>A2.5.4</t>
  </si>
  <si>
    <t>A2.5.5</t>
  </si>
  <si>
    <t>Typop A2 Axelprotes omvänd modulär med stam och caput</t>
  </si>
  <si>
    <t>Modulär stam</t>
  </si>
  <si>
    <t>Liner, omvänd halsdel</t>
  </si>
  <si>
    <t>Glenosfär</t>
  </si>
  <si>
    <t>* OBS! Leverantör skall ange samtliga komponenter som krävs för en komplett konstruktion, läggs in på extra rader</t>
  </si>
  <si>
    <r>
      <t>Bör</t>
    </r>
    <r>
      <rPr>
        <sz val="10"/>
        <rFont val="Arial"/>
        <family val="2"/>
      </rPr>
      <t xml:space="preserve"> finnas i revisionslängder. 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</si>
  <si>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också finnas i fler storlek. </t>
    </r>
    <r>
      <rPr>
        <sz val="10"/>
        <color indexed="10"/>
        <rFont val="Arial"/>
        <family val="2"/>
      </rPr>
      <t>Köpare anger önskade storleksintervall.  Köparen måste definiera specificerad poäng- och viktfördelning.</t>
    </r>
  </si>
  <si>
    <r>
      <t>Skall</t>
    </r>
    <r>
      <rPr>
        <sz val="10"/>
        <rFont val="Arial"/>
        <family val="2"/>
      </rPr>
      <t xml:space="preserve"> finnas i minst</t>
    </r>
    <r>
      <rPr>
        <sz val="10"/>
        <color indexed="10"/>
        <rFont val="Arial"/>
        <family val="2"/>
      </rPr>
      <t xml:space="preserve"> X </t>
    </r>
    <r>
      <rPr>
        <sz val="10"/>
        <rFont val="Arial"/>
        <family val="2"/>
      </rPr>
      <t xml:space="preserve">storlekar. </t>
    </r>
    <r>
      <rPr>
        <sz val="10"/>
        <color indexed="10"/>
        <rFont val="Arial"/>
        <family val="2"/>
      </rPr>
      <t>Köpare anger</t>
    </r>
  </si>
  <si>
    <r>
      <t xml:space="preserve">Bör </t>
    </r>
    <r>
      <rPr>
        <sz val="10"/>
        <rFont val="Arial"/>
        <family val="2"/>
      </rPr>
      <t xml:space="preserve">finnas i helplast.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</si>
  <si>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metallbackad variant. 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</si>
  <si>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flera storlekar.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</si>
  <si>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storlekar. </t>
    </r>
    <r>
      <rPr>
        <sz val="10"/>
        <color indexed="10"/>
        <rFont val="Arial"/>
        <family val="2"/>
      </rPr>
      <t>Köpare anger</t>
    </r>
  </si>
  <si>
    <r>
      <t>Skall</t>
    </r>
    <r>
      <rPr>
        <sz val="10"/>
        <rFont val="Arial"/>
        <family val="2"/>
      </rPr>
      <t xml:space="preserve"> finnas i olika storlekar. 
</t>
    </r>
  </si>
  <si>
    <t>A3.5</t>
  </si>
  <si>
    <t>A3.5.1</t>
  </si>
  <si>
    <t>A3.5.2</t>
  </si>
  <si>
    <t>A3.5.3</t>
  </si>
  <si>
    <t>A3.5.4</t>
  </si>
  <si>
    <t>A3.5.5</t>
  </si>
  <si>
    <t>Typop A3 Axelprotes med metafysär förankring</t>
  </si>
  <si>
    <t>Metafysär komponent*</t>
  </si>
  <si>
    <t xml:space="preserve">Metafysär koppling för anatomiskt huvud* </t>
  </si>
  <si>
    <t>Anatomiskt huvud</t>
  </si>
  <si>
    <t>Adapter anatomiskt huvud*</t>
  </si>
  <si>
    <t>Gleniod</t>
  </si>
  <si>
    <t>Glenoid, plast 3-peg alt.**</t>
  </si>
  <si>
    <t>Glenoid, plast 1-peg alt. **</t>
  </si>
  <si>
    <t>Glenoid, metallbackad 1-peg **</t>
  </si>
  <si>
    <t>Liner till metallbackad glenoid*</t>
  </si>
  <si>
    <t>* Leverantör skall ange komplett konstruktion, läggs in på extra rader</t>
  </si>
  <si>
    <t>** Landstinget anger vilka delar som skall ingå</t>
  </si>
  <si>
    <t>Halsdel, omvänd* Tveksamt om denna position skall vara med</t>
  </si>
  <si>
    <t>Konnektor till Glenosfär-Metallbackad glenoid* Tveksamt om denna position skall vara med</t>
  </si>
  <si>
    <r>
      <t xml:space="preserve">Skall </t>
    </r>
    <r>
      <rPr>
        <sz val="10"/>
        <rFont val="Arial"/>
        <family val="2"/>
      </rPr>
      <t>vara metallbackad</t>
    </r>
  </si>
  <si>
    <t>Glenoid</t>
  </si>
  <si>
    <t>Ev svar och kommentarer från anbudsgivare</t>
  </si>
  <si>
    <t xml:space="preserve">Halsdel anatomisk* </t>
  </si>
  <si>
    <t>A4.1.1</t>
  </si>
  <si>
    <t>A4.1.2</t>
  </si>
  <si>
    <r>
      <t>Skall</t>
    </r>
    <r>
      <rPr>
        <sz val="10"/>
        <rFont val="Arial"/>
        <family val="2"/>
      </rPr>
      <t xml:space="preserve"> finnas i minst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storlekar.</t>
    </r>
    <r>
      <rPr>
        <sz val="10"/>
        <color indexed="10"/>
        <rFont val="Arial"/>
        <family val="2"/>
      </rPr>
      <t xml:space="preserve"> Köpare anger</t>
    </r>
  </si>
  <si>
    <r>
      <t xml:space="preserve">Bör </t>
    </r>
    <r>
      <rPr>
        <sz val="10"/>
        <rFont val="Arial"/>
        <family val="2"/>
      </rPr>
      <t xml:space="preserve">finnas i ytterligare storlekar 7-18 mm.  </t>
    </r>
    <r>
      <rPr>
        <sz val="10"/>
        <color indexed="10"/>
        <rFont val="Arial"/>
        <family val="2"/>
      </rPr>
      <t xml:space="preserve">Köparen måste definiera specificerad poäng- och viktfördelning. 
</t>
    </r>
    <r>
      <rPr>
        <sz val="10"/>
        <color indexed="62"/>
        <rFont val="Arial"/>
        <family val="2"/>
      </rPr>
      <t>Alternativ text: Skall finnas i strl…..bör finnnas i strl &gt; än..samt &lt;än??</t>
    </r>
  </si>
  <si>
    <t>A4.5</t>
  </si>
  <si>
    <t>A4.5.1</t>
  </si>
  <si>
    <t>A4.5.2</t>
  </si>
  <si>
    <t>A4.5.3</t>
  </si>
  <si>
    <t>A4.5.4</t>
  </si>
  <si>
    <t>A4.5.5</t>
  </si>
  <si>
    <t>Typop A4 Axelprotes Hemi</t>
  </si>
  <si>
    <t>Halsdel trauma, med suturhål</t>
  </si>
  <si>
    <t>Huvud, koncentrisk alt. Excentrisk</t>
  </si>
  <si>
    <t>Anbudsgivares svar</t>
  </si>
  <si>
    <t>A1.1.3</t>
  </si>
  <si>
    <t xml:space="preserve">Handhavande - dokumentation </t>
  </si>
  <si>
    <r>
      <t xml:space="preserve">Bruksanvisningar avseende kirurgisk teknik, instrumentförteckningar och skötselanvisningar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tydliga, utförliga och enkla. Dokumentation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 anbudet.  </t>
    </r>
    <r>
      <rPr>
        <sz val="10"/>
        <color indexed="10"/>
        <rFont val="Arial"/>
        <family val="2"/>
      </rPr>
      <t>Köparen måste definiera specificerad poäng- och viktfördelning.</t>
    </r>
  </si>
  <si>
    <t>Anbudspris/st</t>
  </si>
  <si>
    <t>Bedömning</t>
  </si>
  <si>
    <t>GENERELLA KRAV OMRÅDE AXEL</t>
  </si>
  <si>
    <t>AG1</t>
  </si>
  <si>
    <t>Produktkvalitet</t>
  </si>
  <si>
    <t>AG1.1</t>
  </si>
  <si>
    <t>AG2</t>
  </si>
  <si>
    <t>AG3</t>
  </si>
  <si>
    <t>AG2.1</t>
  </si>
  <si>
    <t>AG2.2</t>
  </si>
  <si>
    <t>AG2.3</t>
  </si>
  <si>
    <t>AG2.4</t>
  </si>
  <si>
    <t>AG3.1</t>
  </si>
  <si>
    <t>AG3.2</t>
  </si>
  <si>
    <t>AG3.3</t>
  </si>
  <si>
    <t>AG3.4</t>
  </si>
  <si>
    <t>Max specifika krav</t>
  </si>
  <si>
    <t>Max generella  krav</t>
  </si>
  <si>
    <t>TOTAL</t>
  </si>
  <si>
    <t>Poäng specifika krav</t>
  </si>
  <si>
    <t>Poäng generella krav</t>
  </si>
  <si>
    <t>Max poäng TOTAL</t>
  </si>
  <si>
    <r>
      <t xml:space="preserve">Justerat pris utifrån viktningskriterier 
</t>
    </r>
    <r>
      <rPr>
        <sz val="10"/>
        <rFont val="Arial"/>
        <family val="2"/>
      </rPr>
      <t>Formel: 
Anbudspris x (1+((Maxp-Uppnådd poäng)/Maxp) x omräkningsfaktor)</t>
    </r>
  </si>
  <si>
    <t>Totalt pris för utvärdering (anbudspris x antal)</t>
  </si>
  <si>
    <t>Omräkningsfaktorer i samband med utvärdering med prispåslag</t>
  </si>
  <si>
    <t>anbudspris</t>
  </si>
  <si>
    <t>grundfaktor kvalitet</t>
  </si>
  <si>
    <t>Påslag vid 0 kvalitetspoäng</t>
  </si>
  <si>
    <t>omräkningsfaktor</t>
  </si>
  <si>
    <t>justerat pris</t>
  </si>
  <si>
    <t>% pris</t>
  </si>
  <si>
    <t>% kvalitet</t>
  </si>
  <si>
    <t>I exemplen används faktor 1,5 vilket motsvarar 40 % pris och 60 % funktion</t>
  </si>
  <si>
    <t>Typoperation</t>
  </si>
  <si>
    <t>Benämnning</t>
  </si>
  <si>
    <t>A 1</t>
  </si>
  <si>
    <t>Axel anatomisk modulär</t>
  </si>
  <si>
    <t>A 2</t>
  </si>
  <si>
    <t>Axel omvänd modulär</t>
  </si>
  <si>
    <t>Axel metafysär förankring</t>
  </si>
  <si>
    <t>Axelprotes hemi</t>
  </si>
  <si>
    <t>A 3</t>
  </si>
  <si>
    <t>A 4</t>
  </si>
  <si>
    <t>Axel</t>
  </si>
</sst>
</file>

<file path=xl/styles.xml><?xml version="1.0" encoding="utf-8"?>
<styleSheet xmlns="http://schemas.openxmlformats.org/spreadsheetml/2006/main">
  <numFmts count="1">
    <numFmt numFmtId="164" formatCode="0.0000"/>
  </numFmts>
  <fonts count="2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name val="Arial"/>
    </font>
    <font>
      <sz val="11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wrapText="1"/>
    </xf>
    <xf numFmtId="0" fontId="6" fillId="3" borderId="5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top" wrapText="1"/>
    </xf>
    <xf numFmtId="0" fontId="4" fillId="1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left" wrapText="1"/>
    </xf>
    <xf numFmtId="0" fontId="6" fillId="3" borderId="6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top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4" fillId="4" borderId="9" xfId="0" applyFont="1" applyFill="1" applyBorder="1" applyAlignment="1"/>
    <xf numFmtId="0" fontId="4" fillId="4" borderId="10" xfId="0" applyFont="1" applyFill="1" applyBorder="1" applyAlignment="1"/>
    <xf numFmtId="0" fontId="4" fillId="4" borderId="11" xfId="0" applyFont="1" applyFill="1" applyBorder="1" applyAlignment="1"/>
    <xf numFmtId="0" fontId="0" fillId="0" borderId="0" xfId="0" applyAlignment="1"/>
    <xf numFmtId="0" fontId="1" fillId="0" borderId="12" xfId="0" applyFont="1" applyBorder="1"/>
    <xf numFmtId="0" fontId="15" fillId="0" borderId="2" xfId="0" applyFont="1" applyBorder="1" applyAlignment="1">
      <alignment horizontal="left"/>
    </xf>
    <xf numFmtId="0" fontId="10" fillId="0" borderId="12" xfId="0" applyFont="1" applyBorder="1"/>
    <xf numFmtId="0" fontId="0" fillId="0" borderId="2" xfId="0" applyFill="1" applyBorder="1" applyAlignment="1"/>
    <xf numFmtId="0" fontId="15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4" xfId="0" applyFill="1" applyBorder="1" applyAlignment="1"/>
    <xf numFmtId="0" fontId="0" fillId="0" borderId="1" xfId="0" applyBorder="1" applyAlignment="1"/>
    <xf numFmtId="0" fontId="0" fillId="0" borderId="1" xfId="0" applyFill="1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Fill="1" applyBorder="1" applyAlignment="1"/>
    <xf numFmtId="49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wrapText="1"/>
    </xf>
    <xf numFmtId="0" fontId="4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wrapText="1"/>
    </xf>
    <xf numFmtId="0" fontId="4" fillId="0" borderId="15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6" fillId="3" borderId="16" xfId="0" applyNumberFormat="1" applyFont="1" applyFill="1" applyBorder="1" applyAlignment="1">
      <alignment horizontal="left" wrapText="1"/>
    </xf>
    <xf numFmtId="0" fontId="6" fillId="3" borderId="15" xfId="0" applyNumberFormat="1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3" fontId="4" fillId="5" borderId="27" xfId="0" applyNumberFormat="1" applyFont="1" applyFill="1" applyBorder="1"/>
    <xf numFmtId="0" fontId="6" fillId="3" borderId="18" xfId="0" applyNumberFormat="1" applyFont="1" applyFill="1" applyBorder="1" applyAlignment="1">
      <alignment horizontal="left" wrapText="1"/>
    </xf>
    <xf numFmtId="0" fontId="6" fillId="3" borderId="3" xfId="0" applyNumberFormat="1" applyFont="1" applyFill="1" applyBorder="1" applyAlignment="1">
      <alignment horizontal="left" wrapText="1"/>
    </xf>
    <xf numFmtId="0" fontId="6" fillId="3" borderId="21" xfId="0" applyNumberFormat="1" applyFont="1" applyFill="1" applyBorder="1" applyAlignment="1">
      <alignment horizontal="left" wrapText="1"/>
    </xf>
    <xf numFmtId="0" fontId="4" fillId="1" borderId="5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0" fillId="0" borderId="14" xfId="0" applyBorder="1" applyAlignment="1"/>
    <xf numFmtId="0" fontId="1" fillId="0" borderId="14" xfId="0" applyFont="1" applyBorder="1"/>
    <xf numFmtId="0" fontId="4" fillId="0" borderId="24" xfId="0" applyFont="1" applyBorder="1"/>
    <xf numFmtId="0" fontId="1" fillId="0" borderId="25" xfId="0" applyFont="1" applyBorder="1"/>
    <xf numFmtId="0" fontId="0" fillId="0" borderId="25" xfId="0" applyBorder="1"/>
    <xf numFmtId="3" fontId="4" fillId="0" borderId="25" xfId="0" applyNumberFormat="1" applyFont="1" applyFill="1" applyBorder="1"/>
    <xf numFmtId="0" fontId="0" fillId="0" borderId="25" xfId="0" applyFill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4" borderId="11" xfId="0" applyFont="1" applyFill="1" applyBorder="1" applyAlignment="1">
      <alignment wrapText="1"/>
    </xf>
    <xf numFmtId="0" fontId="4" fillId="4" borderId="35" xfId="0" applyFont="1" applyFill="1" applyBorder="1" applyAlignment="1"/>
    <xf numFmtId="0" fontId="1" fillId="0" borderId="28" xfId="0" applyFont="1" applyFill="1" applyBorder="1" applyAlignment="1">
      <alignment vertical="center" wrapText="1"/>
    </xf>
    <xf numFmtId="0" fontId="1" fillId="0" borderId="36" xfId="0" applyFont="1" applyBorder="1"/>
    <xf numFmtId="0" fontId="15" fillId="0" borderId="29" xfId="0" applyFont="1" applyBorder="1" applyAlignment="1">
      <alignment horizontal="left"/>
    </xf>
    <xf numFmtId="0" fontId="0" fillId="0" borderId="25" xfId="0" applyFill="1" applyBorder="1"/>
    <xf numFmtId="0" fontId="4" fillId="4" borderId="37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1" fillId="0" borderId="14" xfId="0" applyFont="1" applyFill="1" applyBorder="1"/>
    <xf numFmtId="0" fontId="10" fillId="0" borderId="14" xfId="0" applyFont="1" applyBorder="1"/>
    <xf numFmtId="0" fontId="10" fillId="0" borderId="14" xfId="0" applyFont="1" applyFill="1" applyBorder="1"/>
    <xf numFmtId="0" fontId="4" fillId="4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3" fontId="4" fillId="0" borderId="0" xfId="0" applyNumberFormat="1" applyFont="1" applyFill="1" applyBorder="1"/>
    <xf numFmtId="0" fontId="6" fillId="2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0" fontId="0" fillId="0" borderId="13" xfId="0" applyBorder="1"/>
    <xf numFmtId="0" fontId="4" fillId="0" borderId="4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left"/>
    </xf>
    <xf numFmtId="0" fontId="4" fillId="0" borderId="25" xfId="0" applyFont="1" applyFill="1" applyBorder="1" applyAlignment="1"/>
    <xf numFmtId="0" fontId="1" fillId="0" borderId="41" xfId="0" applyFont="1" applyBorder="1" applyAlignment="1">
      <alignment horizontal="center"/>
    </xf>
    <xf numFmtId="0" fontId="6" fillId="6" borderId="1" xfId="0" applyNumberFormat="1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7" fillId="6" borderId="16" xfId="0" applyFont="1" applyFill="1" applyBorder="1" applyAlignment="1">
      <alignment vertical="center" wrapText="1"/>
    </xf>
    <xf numFmtId="0" fontId="18" fillId="6" borderId="17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wrapText="1"/>
    </xf>
    <xf numFmtId="0" fontId="0" fillId="0" borderId="18" xfId="0" applyBorder="1"/>
    <xf numFmtId="0" fontId="4" fillId="0" borderId="2" xfId="0" applyFont="1" applyFill="1" applyBorder="1" applyAlignment="1">
      <alignment vertical="center" wrapText="1"/>
    </xf>
    <xf numFmtId="0" fontId="0" fillId="0" borderId="7" xfId="0" applyBorder="1"/>
    <xf numFmtId="0" fontId="1" fillId="0" borderId="1" xfId="0" applyFont="1" applyBorder="1"/>
    <xf numFmtId="0" fontId="10" fillId="0" borderId="1" xfId="0" applyFont="1" applyBorder="1"/>
    <xf numFmtId="0" fontId="0" fillId="0" borderId="1" xfId="0" applyBorder="1"/>
    <xf numFmtId="3" fontId="4" fillId="0" borderId="1" xfId="0" applyNumberFormat="1" applyFont="1" applyFill="1" applyBorder="1"/>
    <xf numFmtId="0" fontId="4" fillId="4" borderId="29" xfId="0" applyFont="1" applyFill="1" applyBorder="1" applyAlignment="1"/>
    <xf numFmtId="0" fontId="4" fillId="4" borderId="31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4" fillId="4" borderId="28" xfId="0" applyFont="1" applyFill="1" applyBorder="1" applyAlignment="1"/>
    <xf numFmtId="0" fontId="4" fillId="4" borderId="33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4" fillId="4" borderId="45" xfId="0" applyFont="1" applyFill="1" applyBorder="1" applyAlignment="1">
      <alignment wrapText="1"/>
    </xf>
    <xf numFmtId="0" fontId="4" fillId="4" borderId="4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43" xfId="0" applyBorder="1" applyAlignment="1"/>
    <xf numFmtId="0" fontId="4" fillId="4" borderId="33" xfId="0" applyFont="1" applyFill="1" applyBorder="1" applyAlignment="1">
      <alignment wrapText="1"/>
    </xf>
    <xf numFmtId="0" fontId="4" fillId="4" borderId="47" xfId="0" applyFont="1" applyFill="1" applyBorder="1" applyAlignment="1">
      <alignment wrapText="1"/>
    </xf>
    <xf numFmtId="0" fontId="1" fillId="0" borderId="20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Border="1" applyAlignment="1"/>
    <xf numFmtId="0" fontId="0" fillId="3" borderId="2" xfId="0" applyFill="1" applyBorder="1" applyAlignment="1"/>
    <xf numFmtId="0" fontId="0" fillId="3" borderId="29" xfId="0" applyFill="1" applyBorder="1" applyAlignment="1"/>
    <xf numFmtId="0" fontId="0" fillId="3" borderId="1" xfId="0" applyFill="1" applyBorder="1" applyAlignment="1"/>
    <xf numFmtId="0" fontId="0" fillId="3" borderId="2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5" xfId="0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35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48" xfId="0" applyNumberFormat="1" applyFill="1" applyBorder="1"/>
    <xf numFmtId="2" fontId="0" fillId="0" borderId="0" xfId="0" applyNumberFormat="1" applyFill="1" applyBorder="1" applyAlignment="1">
      <alignment horizontal="center"/>
    </xf>
    <xf numFmtId="164" fontId="0" fillId="0" borderId="49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16" xfId="0" applyNumberFormat="1" applyFill="1" applyBorder="1"/>
    <xf numFmtId="2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2" fontId="0" fillId="3" borderId="48" xfId="0" applyNumberFormat="1" applyFill="1" applyBorder="1"/>
    <xf numFmtId="2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2" fontId="0" fillId="0" borderId="50" xfId="0" applyNumberFormat="1" applyFill="1" applyBorder="1"/>
    <xf numFmtId="2" fontId="0" fillId="0" borderId="51" xfId="0" applyNumberFormat="1" applyFill="1" applyBorder="1" applyAlignment="1">
      <alignment horizontal="center"/>
    </xf>
    <xf numFmtId="164" fontId="0" fillId="0" borderId="51" xfId="0" applyNumberFormat="1" applyFill="1" applyBorder="1" applyAlignment="1">
      <alignment horizontal="center"/>
    </xf>
    <xf numFmtId="164" fontId="0" fillId="0" borderId="52" xfId="0" applyNumberForma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Alignment="1">
      <alignment horizontal="center"/>
    </xf>
    <xf numFmtId="2" fontId="19" fillId="0" borderId="0" xfId="0" applyNumberFormat="1" applyFont="1" applyFill="1"/>
    <xf numFmtId="2" fontId="19" fillId="0" borderId="0" xfId="0" applyNumberFormat="1" applyFont="1" applyFill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3" fillId="0" borderId="0" xfId="0" applyFont="1"/>
    <xf numFmtId="0" fontId="2" fillId="0" borderId="35" xfId="0" applyFont="1" applyBorder="1"/>
    <xf numFmtId="0" fontId="3" fillId="0" borderId="20" xfId="0" applyFont="1" applyBorder="1"/>
    <xf numFmtId="0" fontId="2" fillId="0" borderId="58" xfId="0" applyFont="1" applyBorder="1"/>
    <xf numFmtId="0" fontId="3" fillId="0" borderId="21" xfId="0" applyFont="1" applyBorder="1"/>
    <xf numFmtId="0" fontId="3" fillId="0" borderId="15" xfId="0" applyFont="1" applyBorder="1"/>
    <xf numFmtId="0" fontId="3" fillId="0" borderId="59" xfId="0" applyFont="1" applyBorder="1"/>
    <xf numFmtId="0" fontId="3" fillId="0" borderId="26" xfId="0" applyFont="1" applyBorder="1"/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11"/>
  <sheetViews>
    <sheetView tabSelected="1" workbookViewId="0">
      <selection sqref="A1:IV65536"/>
    </sheetView>
  </sheetViews>
  <sheetFormatPr defaultRowHeight="12.75"/>
  <cols>
    <col min="1" max="1" width="24.42578125" customWidth="1"/>
    <col min="2" max="2" width="46.85546875" bestFit="1" customWidth="1"/>
    <col min="3" max="3" width="15" bestFit="1" customWidth="1"/>
    <col min="4" max="4" width="27.7109375" bestFit="1" customWidth="1"/>
  </cols>
  <sheetData>
    <row r="5" spans="1:2" ht="16.5" thickBot="1">
      <c r="A5" s="210" t="s">
        <v>237</v>
      </c>
      <c r="B5" s="250"/>
    </row>
    <row r="6" spans="1:2" ht="16.5" thickBot="1">
      <c r="A6" s="251" t="s">
        <v>227</v>
      </c>
      <c r="B6" s="253" t="s">
        <v>228</v>
      </c>
    </row>
    <row r="7" spans="1:2" ht="15">
      <c r="A7" s="252" t="s">
        <v>229</v>
      </c>
      <c r="B7" s="254" t="s">
        <v>230</v>
      </c>
    </row>
    <row r="8" spans="1:2" ht="15">
      <c r="A8" s="252" t="s">
        <v>231</v>
      </c>
      <c r="B8" s="254" t="s">
        <v>232</v>
      </c>
    </row>
    <row r="9" spans="1:2" ht="15">
      <c r="A9" s="252" t="s">
        <v>235</v>
      </c>
      <c r="B9" s="255" t="s">
        <v>233</v>
      </c>
    </row>
    <row r="10" spans="1:2" ht="15.75" thickBot="1">
      <c r="A10" s="256" t="s">
        <v>236</v>
      </c>
      <c r="B10" s="257" t="s">
        <v>234</v>
      </c>
    </row>
    <row r="11" spans="1:2" ht="15">
      <c r="A11" s="250"/>
      <c r="B11" s="250"/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7"/>
  <sheetViews>
    <sheetView workbookViewId="0">
      <selection activeCell="E37" sqref="E37"/>
    </sheetView>
  </sheetViews>
  <sheetFormatPr defaultRowHeight="12.75"/>
  <cols>
    <col min="1" max="1" width="11.140625" bestFit="1" customWidth="1"/>
    <col min="2" max="2" width="18.7109375" style="221" bestFit="1" customWidth="1"/>
    <col min="3" max="3" width="25.5703125" style="221" bestFit="1" customWidth="1"/>
    <col min="4" max="4" width="20.85546875" style="221" bestFit="1" customWidth="1"/>
    <col min="5" max="5" width="11.85546875" style="222" bestFit="1" customWidth="1"/>
    <col min="6" max="6" width="13.7109375" style="222" customWidth="1"/>
    <col min="7" max="7" width="13.7109375" style="222" bestFit="1" customWidth="1"/>
    <col min="8" max="8" width="7" style="226" customWidth="1"/>
    <col min="9" max="9" width="10.28515625" bestFit="1" customWidth="1"/>
    <col min="10" max="10" width="17.5703125" style="221" bestFit="1" customWidth="1"/>
    <col min="11" max="11" width="28" style="221" bestFit="1" customWidth="1"/>
    <col min="12" max="12" width="19.28515625" style="221" bestFit="1" customWidth="1"/>
    <col min="13" max="13" width="11" style="222" bestFit="1" customWidth="1"/>
    <col min="14" max="14" width="13.7109375" style="222" customWidth="1"/>
    <col min="15" max="15" width="13.85546875" style="222" bestFit="1" customWidth="1"/>
  </cols>
  <sheetData>
    <row r="1" spans="1:15" s="210" customFormat="1" ht="50.25" customHeight="1" thickBot="1">
      <c r="A1" s="210" t="s">
        <v>218</v>
      </c>
      <c r="B1" s="211"/>
      <c r="C1" s="211"/>
      <c r="D1" s="211"/>
      <c r="E1" s="212"/>
      <c r="F1" s="212"/>
      <c r="G1" s="212"/>
      <c r="H1" s="213"/>
      <c r="J1" s="211"/>
      <c r="K1" s="211"/>
      <c r="L1" s="211"/>
      <c r="M1" s="212"/>
      <c r="N1" s="212"/>
      <c r="O1" s="212"/>
    </row>
    <row r="2" spans="1:15" ht="13.5" thickBot="1">
      <c r="A2" s="214" t="s">
        <v>219</v>
      </c>
      <c r="B2" s="215" t="s">
        <v>220</v>
      </c>
      <c r="C2" s="216" t="s">
        <v>221</v>
      </c>
      <c r="D2" s="217" t="s">
        <v>222</v>
      </c>
      <c r="E2" s="218" t="s">
        <v>223</v>
      </c>
      <c r="F2" s="218" t="s">
        <v>224</v>
      </c>
      <c r="G2" s="219" t="s">
        <v>225</v>
      </c>
      <c r="H2" s="220"/>
    </row>
    <row r="3" spans="1:15" s="227" customFormat="1">
      <c r="A3" s="223">
        <v>1</v>
      </c>
      <c r="B3" s="224">
        <v>1</v>
      </c>
      <c r="C3" s="224">
        <v>1</v>
      </c>
      <c r="D3" s="224">
        <v>0</v>
      </c>
      <c r="E3" s="220">
        <f t="shared" ref="E3:E24" si="0">A3*(B3+(C3*D3))</f>
        <v>1</v>
      </c>
      <c r="F3" s="220">
        <f t="shared" ref="F3:F24" si="1">A3/E3*100</f>
        <v>100</v>
      </c>
      <c r="G3" s="225">
        <f t="shared" ref="G3:G24" si="2">((C3*D3)/E3)*100</f>
        <v>0</v>
      </c>
      <c r="H3" s="226"/>
    </row>
    <row r="4" spans="1:15" s="227" customFormat="1">
      <c r="A4" s="223">
        <v>1</v>
      </c>
      <c r="B4" s="224">
        <v>1</v>
      </c>
      <c r="C4" s="224">
        <v>1</v>
      </c>
      <c r="D4" s="224">
        <v>4.9999999999998997E-2</v>
      </c>
      <c r="E4" s="220">
        <f t="shared" si="0"/>
        <v>1.0499999999999989</v>
      </c>
      <c r="F4" s="220">
        <f t="shared" si="1"/>
        <v>95.238095238095326</v>
      </c>
      <c r="G4" s="225">
        <f t="shared" si="2"/>
        <v>4.7619047619046713</v>
      </c>
      <c r="H4" s="220"/>
    </row>
    <row r="5" spans="1:15" s="227" customFormat="1">
      <c r="A5" s="223">
        <v>1</v>
      </c>
      <c r="B5" s="224">
        <v>1</v>
      </c>
      <c r="C5" s="224">
        <v>1</v>
      </c>
      <c r="D5" s="224">
        <v>9.9999999999999006E-2</v>
      </c>
      <c r="E5" s="220">
        <f t="shared" si="0"/>
        <v>1.099999999999999</v>
      </c>
      <c r="F5" s="220">
        <f t="shared" si="1"/>
        <v>90.909090909090992</v>
      </c>
      <c r="G5" s="225">
        <f t="shared" si="2"/>
        <v>9.09090909090901</v>
      </c>
      <c r="H5" s="220"/>
    </row>
    <row r="6" spans="1:15" s="227" customFormat="1">
      <c r="A6" s="223">
        <v>1</v>
      </c>
      <c r="B6" s="224">
        <v>1</v>
      </c>
      <c r="C6" s="224">
        <v>1</v>
      </c>
      <c r="D6" s="224">
        <v>0.17999999999999899</v>
      </c>
      <c r="E6" s="220">
        <f t="shared" si="0"/>
        <v>1.179999999999999</v>
      </c>
      <c r="F6" s="220">
        <f t="shared" si="1"/>
        <v>84.745762711864472</v>
      </c>
      <c r="G6" s="225">
        <f t="shared" si="2"/>
        <v>15.254237288135519</v>
      </c>
      <c r="H6" s="220"/>
    </row>
    <row r="7" spans="1:15" s="227" customFormat="1">
      <c r="A7" s="223">
        <v>1</v>
      </c>
      <c r="B7" s="224">
        <v>1</v>
      </c>
      <c r="C7" s="224">
        <v>1</v>
      </c>
      <c r="D7" s="224">
        <v>0.249999999999999</v>
      </c>
      <c r="E7" s="220">
        <f t="shared" si="0"/>
        <v>1.2499999999999991</v>
      </c>
      <c r="F7" s="220">
        <f t="shared" si="1"/>
        <v>80.000000000000057</v>
      </c>
      <c r="G7" s="225">
        <f t="shared" si="2"/>
        <v>19.999999999999936</v>
      </c>
      <c r="H7" s="220"/>
    </row>
    <row r="8" spans="1:15" s="227" customFormat="1">
      <c r="A8" s="223">
        <v>1</v>
      </c>
      <c r="B8" s="224">
        <v>1</v>
      </c>
      <c r="C8" s="224">
        <v>1</v>
      </c>
      <c r="D8" s="224">
        <v>0.33999999999999903</v>
      </c>
      <c r="E8" s="220">
        <f t="shared" si="0"/>
        <v>1.339999999999999</v>
      </c>
      <c r="F8" s="220">
        <f t="shared" si="1"/>
        <v>74.626865671641852</v>
      </c>
      <c r="G8" s="225">
        <f t="shared" si="2"/>
        <v>25.373134328358155</v>
      </c>
      <c r="H8" s="220"/>
    </row>
    <row r="9" spans="1:15" s="227" customFormat="1">
      <c r="A9" s="223">
        <v>1</v>
      </c>
      <c r="B9" s="224">
        <v>1</v>
      </c>
      <c r="C9" s="224">
        <v>1</v>
      </c>
      <c r="D9" s="224">
        <v>0.42999999999999899</v>
      </c>
      <c r="E9" s="220">
        <f t="shared" si="0"/>
        <v>1.429999999999999</v>
      </c>
      <c r="F9" s="220">
        <f t="shared" si="1"/>
        <v>69.930069930069976</v>
      </c>
      <c r="G9" s="225">
        <f t="shared" si="2"/>
        <v>30.069930069930017</v>
      </c>
      <c r="H9" s="220"/>
    </row>
    <row r="10" spans="1:15" s="227" customFormat="1">
      <c r="A10" s="223">
        <v>1</v>
      </c>
      <c r="B10" s="224">
        <v>1</v>
      </c>
      <c r="C10" s="224">
        <v>1</v>
      </c>
      <c r="D10" s="224">
        <v>0.5</v>
      </c>
      <c r="E10" s="220">
        <f t="shared" si="0"/>
        <v>1.5</v>
      </c>
      <c r="F10" s="220">
        <f t="shared" si="1"/>
        <v>66.666666666666657</v>
      </c>
      <c r="G10" s="225">
        <f t="shared" si="2"/>
        <v>33.333333333333329</v>
      </c>
      <c r="H10" s="220"/>
    </row>
    <row r="11" spans="1:15" s="227" customFormat="1">
      <c r="A11" s="223">
        <v>1</v>
      </c>
      <c r="B11" s="224">
        <v>1</v>
      </c>
      <c r="C11" s="224">
        <v>1</v>
      </c>
      <c r="D11" s="224">
        <v>0.54</v>
      </c>
      <c r="E11" s="220">
        <f t="shared" si="0"/>
        <v>1.54</v>
      </c>
      <c r="F11" s="220">
        <f t="shared" si="1"/>
        <v>64.935064935064929</v>
      </c>
      <c r="G11" s="225">
        <f t="shared" si="2"/>
        <v>35.064935064935064</v>
      </c>
      <c r="H11" s="220"/>
    </row>
    <row r="12" spans="1:15" s="227" customFormat="1">
      <c r="A12" s="223">
        <v>1</v>
      </c>
      <c r="B12" s="224">
        <v>1</v>
      </c>
      <c r="C12" s="224">
        <v>1</v>
      </c>
      <c r="D12" s="224">
        <v>0.67</v>
      </c>
      <c r="E12" s="220">
        <f t="shared" si="0"/>
        <v>1.67</v>
      </c>
      <c r="F12" s="220">
        <f t="shared" si="1"/>
        <v>59.880239520958092</v>
      </c>
      <c r="G12" s="225">
        <f t="shared" si="2"/>
        <v>40.119760479041922</v>
      </c>
      <c r="H12" s="220"/>
    </row>
    <row r="13" spans="1:15" s="227" customFormat="1">
      <c r="A13" s="223">
        <v>1</v>
      </c>
      <c r="B13" s="224">
        <v>1</v>
      </c>
      <c r="C13" s="224">
        <v>1</v>
      </c>
      <c r="D13" s="224">
        <v>0.82</v>
      </c>
      <c r="E13" s="220">
        <f t="shared" si="0"/>
        <v>1.8199999999999998</v>
      </c>
      <c r="F13" s="220">
        <f t="shared" si="1"/>
        <v>54.945054945054949</v>
      </c>
      <c r="G13" s="225">
        <f t="shared" si="2"/>
        <v>45.054945054945058</v>
      </c>
      <c r="H13" s="220"/>
    </row>
    <row r="14" spans="1:15" s="227" customFormat="1">
      <c r="A14" s="228">
        <v>1</v>
      </c>
      <c r="B14" s="229">
        <v>1</v>
      </c>
      <c r="C14" s="229">
        <v>1</v>
      </c>
      <c r="D14" s="229">
        <v>1</v>
      </c>
      <c r="E14" s="230">
        <f t="shared" si="0"/>
        <v>2</v>
      </c>
      <c r="F14" s="230">
        <f t="shared" si="1"/>
        <v>50</v>
      </c>
      <c r="G14" s="231">
        <f t="shared" si="2"/>
        <v>50</v>
      </c>
      <c r="H14" s="220"/>
    </row>
    <row r="15" spans="1:15" s="227" customFormat="1">
      <c r="A15" s="223">
        <v>1</v>
      </c>
      <c r="B15" s="224">
        <v>1</v>
      </c>
      <c r="C15" s="224">
        <v>1</v>
      </c>
      <c r="D15" s="224">
        <v>1.23</v>
      </c>
      <c r="E15" s="220">
        <f t="shared" si="0"/>
        <v>2.23</v>
      </c>
      <c r="F15" s="220">
        <f t="shared" si="1"/>
        <v>44.843049327354265</v>
      </c>
      <c r="G15" s="225">
        <f t="shared" si="2"/>
        <v>55.156950672645742</v>
      </c>
      <c r="H15" s="220"/>
    </row>
    <row r="16" spans="1:15" s="227" customFormat="1">
      <c r="A16" s="232">
        <v>1</v>
      </c>
      <c r="B16" s="233">
        <v>1</v>
      </c>
      <c r="C16" s="233">
        <v>1</v>
      </c>
      <c r="D16" s="233">
        <v>1.5</v>
      </c>
      <c r="E16" s="234">
        <f t="shared" si="0"/>
        <v>2.5</v>
      </c>
      <c r="F16" s="234">
        <f t="shared" si="1"/>
        <v>40</v>
      </c>
      <c r="G16" s="235">
        <f t="shared" si="2"/>
        <v>60</v>
      </c>
      <c r="H16" s="220"/>
    </row>
    <row r="17" spans="1:15" s="227" customFormat="1">
      <c r="A17" s="223">
        <v>1</v>
      </c>
      <c r="B17" s="224">
        <v>1</v>
      </c>
      <c r="C17" s="224">
        <v>1</v>
      </c>
      <c r="D17" s="224">
        <v>1.86</v>
      </c>
      <c r="E17" s="220">
        <f t="shared" si="0"/>
        <v>2.8600000000000003</v>
      </c>
      <c r="F17" s="220">
        <f t="shared" si="1"/>
        <v>34.965034965034967</v>
      </c>
      <c r="G17" s="225">
        <f t="shared" si="2"/>
        <v>65.034965034965026</v>
      </c>
      <c r="H17" s="220"/>
    </row>
    <row r="18" spans="1:15" s="227" customFormat="1">
      <c r="A18" s="223">
        <v>1</v>
      </c>
      <c r="B18" s="224">
        <v>1</v>
      </c>
      <c r="C18" s="224">
        <v>1</v>
      </c>
      <c r="D18" s="224">
        <v>2</v>
      </c>
      <c r="E18" s="220">
        <f t="shared" si="0"/>
        <v>3</v>
      </c>
      <c r="F18" s="220">
        <f t="shared" si="1"/>
        <v>33.333333333333329</v>
      </c>
      <c r="G18" s="225">
        <f t="shared" si="2"/>
        <v>66.666666666666657</v>
      </c>
      <c r="H18" s="220"/>
    </row>
    <row r="19" spans="1:15" s="227" customFormat="1">
      <c r="A19" s="223">
        <v>1</v>
      </c>
      <c r="B19" s="224">
        <v>1</v>
      </c>
      <c r="C19" s="224">
        <v>1</v>
      </c>
      <c r="D19" s="224">
        <v>2.34</v>
      </c>
      <c r="E19" s="220">
        <f t="shared" si="0"/>
        <v>3.34</v>
      </c>
      <c r="F19" s="220">
        <f t="shared" si="1"/>
        <v>29.940119760479046</v>
      </c>
      <c r="G19" s="225">
        <f t="shared" si="2"/>
        <v>70.05988023952095</v>
      </c>
      <c r="H19" s="220"/>
    </row>
    <row r="20" spans="1:15" s="227" customFormat="1">
      <c r="A20" s="223">
        <v>1</v>
      </c>
      <c r="B20" s="224">
        <v>1</v>
      </c>
      <c r="C20" s="224">
        <v>1</v>
      </c>
      <c r="D20" s="224">
        <v>3</v>
      </c>
      <c r="E20" s="220">
        <f t="shared" si="0"/>
        <v>4</v>
      </c>
      <c r="F20" s="220">
        <f t="shared" si="1"/>
        <v>25</v>
      </c>
      <c r="G20" s="225">
        <f t="shared" si="2"/>
        <v>75</v>
      </c>
      <c r="H20" s="220"/>
    </row>
    <row r="21" spans="1:15" s="227" customFormat="1">
      <c r="A21" s="223">
        <v>1</v>
      </c>
      <c r="B21" s="224">
        <v>1</v>
      </c>
      <c r="C21" s="224">
        <v>1</v>
      </c>
      <c r="D21" s="224">
        <v>4</v>
      </c>
      <c r="E21" s="220">
        <f t="shared" si="0"/>
        <v>5</v>
      </c>
      <c r="F21" s="220">
        <f t="shared" si="1"/>
        <v>20</v>
      </c>
      <c r="G21" s="225">
        <f t="shared" si="2"/>
        <v>80</v>
      </c>
      <c r="H21" s="220"/>
    </row>
    <row r="22" spans="1:15" s="227" customFormat="1">
      <c r="A22" s="223">
        <v>1</v>
      </c>
      <c r="B22" s="224">
        <v>1</v>
      </c>
      <c r="C22" s="224">
        <v>1</v>
      </c>
      <c r="D22" s="224">
        <v>5.67</v>
      </c>
      <c r="E22" s="220">
        <f t="shared" si="0"/>
        <v>6.67</v>
      </c>
      <c r="F22" s="220">
        <f t="shared" si="1"/>
        <v>14.992503748125937</v>
      </c>
      <c r="G22" s="225">
        <f t="shared" si="2"/>
        <v>85.007496251874059</v>
      </c>
      <c r="H22" s="220"/>
    </row>
    <row r="23" spans="1:15" s="227" customFormat="1">
      <c r="A23" s="223">
        <v>1</v>
      </c>
      <c r="B23" s="224">
        <v>1</v>
      </c>
      <c r="C23" s="224">
        <v>1</v>
      </c>
      <c r="D23" s="224">
        <v>9.0000000000000107</v>
      </c>
      <c r="E23" s="220">
        <f t="shared" si="0"/>
        <v>10.000000000000011</v>
      </c>
      <c r="F23" s="220">
        <f t="shared" si="1"/>
        <v>9.9999999999999893</v>
      </c>
      <c r="G23" s="225">
        <f t="shared" si="2"/>
        <v>90.000000000000014</v>
      </c>
      <c r="H23" s="220"/>
    </row>
    <row r="24" spans="1:15" s="227" customFormat="1" ht="13.5" thickBot="1">
      <c r="A24" s="236">
        <v>1</v>
      </c>
      <c r="B24" s="237">
        <v>1</v>
      </c>
      <c r="C24" s="237">
        <v>1</v>
      </c>
      <c r="D24" s="237">
        <v>19</v>
      </c>
      <c r="E24" s="238">
        <f t="shared" si="0"/>
        <v>20</v>
      </c>
      <c r="F24" s="238">
        <f t="shared" si="1"/>
        <v>5</v>
      </c>
      <c r="G24" s="239">
        <f t="shared" si="2"/>
        <v>95</v>
      </c>
      <c r="H24" s="226"/>
    </row>
    <row r="25" spans="1:15" s="227" customFormat="1">
      <c r="D25" s="224"/>
      <c r="H25" s="226"/>
    </row>
    <row r="26" spans="1:15" s="240" customFormat="1">
      <c r="A26" s="240" t="s">
        <v>226</v>
      </c>
      <c r="B26" s="241"/>
      <c r="C26" s="241"/>
      <c r="D26" s="241"/>
      <c r="E26" s="242"/>
      <c r="F26" s="242"/>
      <c r="G26" s="242"/>
      <c r="H26" s="243"/>
      <c r="I26" s="244"/>
      <c r="J26" s="245"/>
      <c r="K26" s="245"/>
      <c r="L26" s="243"/>
      <c r="M26" s="243"/>
      <c r="N26" s="243"/>
      <c r="O26" s="243"/>
    </row>
    <row r="27" spans="1:15">
      <c r="I27" s="246"/>
      <c r="J27" s="247"/>
      <c r="K27" s="247"/>
      <c r="L27" s="226"/>
      <c r="M27" s="226"/>
      <c r="N27" s="226"/>
      <c r="O27" s="226"/>
    </row>
    <row r="28" spans="1:15">
      <c r="I28" s="246"/>
      <c r="J28" s="247"/>
      <c r="K28" s="247"/>
      <c r="L28" s="226"/>
      <c r="M28" s="226"/>
      <c r="N28" s="226"/>
      <c r="O28" s="226"/>
    </row>
    <row r="29" spans="1:15">
      <c r="I29" s="246"/>
      <c r="J29" s="247"/>
      <c r="K29" s="247"/>
      <c r="L29" s="226"/>
      <c r="M29" s="226"/>
      <c r="N29" s="226"/>
      <c r="O29" s="226"/>
    </row>
    <row r="30" spans="1:15">
      <c r="I30" s="246"/>
      <c r="J30" s="247"/>
      <c r="K30" s="247"/>
      <c r="L30" s="226"/>
      <c r="M30" s="226"/>
      <c r="N30" s="226"/>
      <c r="O30" s="226"/>
    </row>
    <row r="31" spans="1:15">
      <c r="I31" s="246"/>
      <c r="J31" s="247"/>
      <c r="K31" s="247"/>
      <c r="L31" s="226"/>
      <c r="M31" s="226"/>
      <c r="N31" s="226"/>
      <c r="O31" s="226"/>
    </row>
    <row r="32" spans="1:15">
      <c r="I32" s="246"/>
      <c r="J32" s="247"/>
      <c r="K32" s="247"/>
      <c r="L32" s="226"/>
      <c r="M32" s="226"/>
      <c r="N32" s="226"/>
      <c r="O32" s="226"/>
    </row>
    <row r="33" spans="9:15">
      <c r="I33" s="246"/>
      <c r="J33" s="247"/>
      <c r="K33" s="247"/>
      <c r="L33" s="226"/>
      <c r="M33" s="226"/>
      <c r="N33" s="226"/>
      <c r="O33" s="226"/>
    </row>
    <row r="34" spans="9:15">
      <c r="I34" s="246"/>
      <c r="J34" s="247"/>
      <c r="K34" s="247"/>
      <c r="L34" s="226"/>
      <c r="M34" s="226"/>
      <c r="N34" s="226"/>
      <c r="O34" s="226"/>
    </row>
    <row r="35" spans="9:15">
      <c r="I35" s="246"/>
      <c r="J35" s="247"/>
      <c r="K35" s="247"/>
      <c r="L35" s="226"/>
      <c r="M35" s="226"/>
      <c r="N35" s="226"/>
      <c r="O35" s="226"/>
    </row>
    <row r="36" spans="9:15">
      <c r="I36" s="246"/>
      <c r="J36" s="247"/>
      <c r="K36" s="247"/>
      <c r="L36" s="226"/>
      <c r="M36" s="226"/>
      <c r="N36" s="226"/>
      <c r="O36" s="226"/>
    </row>
    <row r="37" spans="9:15">
      <c r="I37" s="246"/>
      <c r="J37" s="247"/>
      <c r="K37" s="247"/>
      <c r="L37" s="226"/>
      <c r="M37" s="226"/>
      <c r="N37" s="226"/>
      <c r="O37" s="226"/>
    </row>
    <row r="38" spans="9:15">
      <c r="I38" s="246"/>
      <c r="J38" s="247"/>
      <c r="K38" s="247"/>
      <c r="L38" s="226"/>
      <c r="M38" s="226"/>
      <c r="N38" s="226"/>
      <c r="O38" s="226"/>
    </row>
    <row r="39" spans="9:15">
      <c r="I39" s="246"/>
      <c r="J39" s="247"/>
      <c r="K39" s="247"/>
      <c r="L39" s="226"/>
      <c r="M39" s="226"/>
      <c r="N39" s="226"/>
      <c r="O39" s="226"/>
    </row>
    <row r="40" spans="9:15">
      <c r="I40" s="246"/>
      <c r="J40" s="247"/>
      <c r="K40" s="247"/>
      <c r="L40" s="226"/>
      <c r="M40" s="226"/>
      <c r="N40" s="226"/>
      <c r="O40" s="226"/>
    </row>
    <row r="41" spans="9:15">
      <c r="I41" s="246"/>
      <c r="J41" s="247"/>
      <c r="K41" s="247"/>
      <c r="L41" s="226"/>
      <c r="M41" s="226"/>
      <c r="N41" s="226"/>
      <c r="O41" s="226"/>
    </row>
    <row r="42" spans="9:15">
      <c r="I42" s="246"/>
      <c r="J42" s="247"/>
      <c r="K42" s="247"/>
      <c r="L42" s="226"/>
      <c r="M42" s="226"/>
      <c r="N42" s="226"/>
      <c r="O42" s="226"/>
    </row>
    <row r="43" spans="9:15">
      <c r="I43" s="246"/>
      <c r="J43" s="247"/>
      <c r="K43" s="247"/>
      <c r="L43" s="226"/>
      <c r="M43" s="226"/>
      <c r="N43" s="226"/>
      <c r="O43" s="226"/>
    </row>
    <row r="44" spans="9:15">
      <c r="I44" s="246"/>
      <c r="J44" s="247"/>
      <c r="K44" s="247"/>
      <c r="L44" s="226"/>
      <c r="M44" s="226"/>
      <c r="N44" s="226"/>
      <c r="O44" s="226"/>
    </row>
    <row r="45" spans="9:15">
      <c r="I45" s="246"/>
      <c r="J45" s="247"/>
      <c r="K45" s="247"/>
      <c r="L45" s="226"/>
      <c r="M45" s="226"/>
      <c r="N45" s="226"/>
      <c r="O45" s="226"/>
    </row>
    <row r="46" spans="9:15">
      <c r="I46" s="246"/>
      <c r="J46" s="247"/>
      <c r="K46" s="247"/>
      <c r="L46" s="226"/>
      <c r="M46" s="226"/>
      <c r="N46" s="226"/>
      <c r="O46" s="226"/>
    </row>
    <row r="47" spans="9:15">
      <c r="I47" s="246"/>
      <c r="J47" s="247"/>
      <c r="K47" s="247"/>
      <c r="L47" s="226"/>
      <c r="M47" s="226"/>
      <c r="N47" s="226"/>
      <c r="O47" s="226"/>
    </row>
    <row r="48" spans="9:15">
      <c r="I48" s="246"/>
      <c r="J48" s="247"/>
      <c r="K48" s="247"/>
      <c r="L48" s="226"/>
      <c r="M48" s="226"/>
      <c r="N48" s="226"/>
      <c r="O48" s="226"/>
    </row>
    <row r="49" spans="9:15">
      <c r="I49" s="246"/>
      <c r="J49" s="247"/>
      <c r="K49" s="247"/>
      <c r="L49" s="226"/>
      <c r="M49" s="226"/>
      <c r="N49" s="226"/>
      <c r="O49" s="226"/>
    </row>
    <row r="50" spans="9:15">
      <c r="I50" s="246"/>
      <c r="J50" s="247"/>
      <c r="K50" s="247"/>
      <c r="L50" s="226"/>
      <c r="M50" s="226"/>
      <c r="N50" s="226"/>
      <c r="O50" s="226"/>
    </row>
    <row r="51" spans="9:15">
      <c r="I51" s="246"/>
      <c r="J51" s="247"/>
      <c r="K51" s="247"/>
      <c r="L51" s="226"/>
      <c r="M51" s="226"/>
      <c r="N51" s="226"/>
      <c r="O51" s="226"/>
    </row>
    <row r="52" spans="9:15">
      <c r="I52" s="246"/>
      <c r="J52" s="247"/>
      <c r="K52" s="247"/>
      <c r="L52" s="226"/>
      <c r="M52" s="226"/>
      <c r="N52" s="226"/>
      <c r="O52" s="226"/>
    </row>
    <row r="53" spans="9:15">
      <c r="I53" s="246"/>
      <c r="J53" s="247"/>
      <c r="K53" s="247"/>
      <c r="L53" s="226"/>
      <c r="M53" s="226"/>
      <c r="N53" s="226"/>
      <c r="O53" s="226"/>
    </row>
    <row r="54" spans="9:15">
      <c r="I54" s="246"/>
      <c r="J54" s="247"/>
      <c r="K54" s="247"/>
      <c r="L54" s="226"/>
      <c r="M54" s="226"/>
      <c r="N54" s="226"/>
      <c r="O54" s="226"/>
    </row>
    <row r="55" spans="9:15">
      <c r="I55" s="246"/>
      <c r="J55" s="247"/>
      <c r="K55" s="247"/>
      <c r="L55" s="226"/>
      <c r="M55" s="226"/>
      <c r="N55" s="226"/>
      <c r="O55" s="226"/>
    </row>
    <row r="56" spans="9:15">
      <c r="I56" s="246"/>
      <c r="J56" s="247"/>
      <c r="K56" s="247"/>
      <c r="L56" s="226"/>
      <c r="M56" s="226"/>
      <c r="N56" s="226"/>
      <c r="O56" s="226"/>
    </row>
    <row r="57" spans="9:15">
      <c r="I57" s="246"/>
      <c r="J57" s="247"/>
      <c r="K57" s="247"/>
      <c r="L57" s="226"/>
      <c r="M57" s="226"/>
      <c r="N57" s="226"/>
      <c r="O57" s="226"/>
    </row>
    <row r="58" spans="9:15">
      <c r="I58" s="246"/>
      <c r="J58" s="247"/>
      <c r="K58" s="247"/>
      <c r="L58" s="226"/>
      <c r="M58" s="226"/>
      <c r="N58" s="226"/>
      <c r="O58" s="226"/>
    </row>
    <row r="59" spans="9:15">
      <c r="I59" s="246"/>
      <c r="J59" s="247"/>
      <c r="K59" s="247"/>
      <c r="L59" s="226"/>
      <c r="M59" s="226"/>
      <c r="N59" s="226"/>
      <c r="O59" s="226"/>
    </row>
    <row r="60" spans="9:15">
      <c r="I60" s="246"/>
      <c r="J60" s="247"/>
      <c r="K60" s="247"/>
      <c r="L60" s="226"/>
      <c r="M60" s="226"/>
      <c r="N60" s="226"/>
      <c r="O60" s="226"/>
    </row>
    <row r="61" spans="9:15">
      <c r="I61" s="246"/>
      <c r="J61" s="247"/>
      <c r="K61" s="247"/>
      <c r="L61" s="226"/>
      <c r="M61" s="226"/>
      <c r="N61" s="226"/>
      <c r="O61" s="226"/>
    </row>
    <row r="62" spans="9:15">
      <c r="I62" s="246"/>
      <c r="J62" s="247"/>
      <c r="K62" s="247"/>
      <c r="L62" s="226"/>
      <c r="M62" s="226"/>
      <c r="N62" s="226"/>
      <c r="O62" s="226"/>
    </row>
    <row r="63" spans="9:15">
      <c r="I63" s="246"/>
      <c r="J63" s="247"/>
      <c r="K63" s="247"/>
      <c r="L63" s="226"/>
      <c r="M63" s="226"/>
      <c r="N63" s="226"/>
      <c r="O63" s="226"/>
    </row>
    <row r="64" spans="9:15">
      <c r="I64" s="246"/>
      <c r="J64" s="247"/>
      <c r="K64" s="247"/>
      <c r="L64" s="226"/>
      <c r="M64" s="226"/>
      <c r="N64" s="226"/>
      <c r="O64" s="226"/>
    </row>
    <row r="65" spans="9:15">
      <c r="I65" s="246"/>
      <c r="J65" s="247"/>
      <c r="K65" s="247"/>
      <c r="L65" s="226"/>
      <c r="M65" s="226"/>
      <c r="N65" s="226"/>
      <c r="O65" s="226"/>
    </row>
    <row r="66" spans="9:15">
      <c r="I66" s="246"/>
      <c r="J66" s="247"/>
      <c r="K66" s="247"/>
      <c r="L66" s="226"/>
      <c r="M66" s="226"/>
      <c r="N66" s="226"/>
      <c r="O66" s="226"/>
    </row>
    <row r="67" spans="9:15">
      <c r="I67" s="246"/>
      <c r="J67" s="247"/>
      <c r="K67" s="247"/>
      <c r="L67" s="226"/>
      <c r="M67" s="226"/>
      <c r="N67" s="226"/>
      <c r="O67" s="226"/>
    </row>
    <row r="68" spans="9:15">
      <c r="I68" s="246"/>
      <c r="J68" s="247"/>
      <c r="K68" s="247"/>
      <c r="L68" s="226"/>
      <c r="M68" s="226"/>
      <c r="N68" s="226"/>
      <c r="O68" s="226"/>
    </row>
    <row r="69" spans="9:15">
      <c r="I69" s="246"/>
      <c r="J69" s="247"/>
      <c r="K69" s="247"/>
      <c r="L69" s="226"/>
      <c r="M69" s="226"/>
      <c r="N69" s="226"/>
      <c r="O69" s="226"/>
    </row>
    <row r="70" spans="9:15">
      <c r="I70" s="246"/>
      <c r="J70" s="247"/>
      <c r="K70" s="247"/>
      <c r="L70" s="226"/>
      <c r="M70" s="226"/>
      <c r="N70" s="226"/>
      <c r="O70" s="226"/>
    </row>
    <row r="71" spans="9:15">
      <c r="I71" s="246"/>
      <c r="J71" s="247"/>
      <c r="K71" s="247"/>
      <c r="L71" s="226"/>
      <c r="M71" s="226"/>
      <c r="N71" s="226"/>
      <c r="O71" s="226"/>
    </row>
    <row r="72" spans="9:15">
      <c r="I72" s="246"/>
      <c r="J72" s="247"/>
      <c r="K72" s="247"/>
      <c r="L72" s="226"/>
      <c r="M72" s="226"/>
      <c r="N72" s="226"/>
      <c r="O72" s="226"/>
    </row>
    <row r="73" spans="9:15">
      <c r="I73" s="246"/>
      <c r="J73" s="247"/>
      <c r="K73" s="247"/>
      <c r="L73" s="226"/>
      <c r="M73" s="226"/>
      <c r="N73" s="226"/>
      <c r="O73" s="226"/>
    </row>
    <row r="74" spans="9:15">
      <c r="I74" s="246"/>
      <c r="J74" s="247"/>
      <c r="K74" s="247"/>
      <c r="L74" s="226"/>
      <c r="M74" s="226"/>
      <c r="N74" s="226"/>
      <c r="O74" s="226"/>
    </row>
    <row r="75" spans="9:15">
      <c r="I75" s="246"/>
      <c r="J75" s="247"/>
      <c r="K75" s="247"/>
      <c r="L75" s="226"/>
      <c r="M75" s="226"/>
      <c r="N75" s="226"/>
      <c r="O75" s="226"/>
    </row>
    <row r="76" spans="9:15">
      <c r="I76" s="246"/>
      <c r="J76" s="247"/>
      <c r="K76" s="247"/>
      <c r="L76" s="226"/>
      <c r="M76" s="226"/>
      <c r="N76" s="226"/>
      <c r="O76" s="226"/>
    </row>
    <row r="77" spans="9:15">
      <c r="I77" s="246"/>
      <c r="J77" s="247"/>
      <c r="K77" s="247"/>
      <c r="L77" s="226"/>
      <c r="M77" s="226"/>
      <c r="N77" s="226"/>
      <c r="O77" s="226"/>
    </row>
    <row r="78" spans="9:15">
      <c r="I78" s="246"/>
      <c r="J78" s="247"/>
      <c r="K78" s="247"/>
      <c r="L78" s="226"/>
      <c r="M78" s="226"/>
      <c r="N78" s="226"/>
      <c r="O78" s="226"/>
    </row>
    <row r="79" spans="9:15">
      <c r="I79" s="246"/>
      <c r="J79" s="247"/>
      <c r="K79" s="247"/>
      <c r="L79" s="226"/>
      <c r="M79" s="226"/>
      <c r="N79" s="226"/>
      <c r="O79" s="226"/>
    </row>
    <row r="80" spans="9:15">
      <c r="I80" s="246"/>
      <c r="J80" s="247"/>
      <c r="K80" s="247"/>
      <c r="L80" s="226"/>
      <c r="M80" s="226"/>
      <c r="N80" s="226"/>
      <c r="O80" s="226"/>
    </row>
    <row r="81" spans="9:15">
      <c r="I81" s="246"/>
      <c r="J81" s="247"/>
      <c r="K81" s="247"/>
      <c r="L81" s="226"/>
      <c r="M81" s="226"/>
      <c r="N81" s="226"/>
      <c r="O81" s="226"/>
    </row>
    <row r="82" spans="9:15">
      <c r="I82" s="246"/>
      <c r="J82" s="247"/>
      <c r="K82" s="247"/>
      <c r="L82" s="226"/>
      <c r="M82" s="226"/>
      <c r="N82" s="226"/>
      <c r="O82" s="226"/>
    </row>
    <row r="83" spans="9:15">
      <c r="I83" s="246"/>
      <c r="J83" s="247"/>
      <c r="K83" s="247"/>
      <c r="L83" s="226"/>
      <c r="M83" s="226"/>
      <c r="N83" s="226"/>
      <c r="O83" s="226"/>
    </row>
    <row r="84" spans="9:15">
      <c r="I84" s="246"/>
      <c r="J84" s="247"/>
      <c r="K84" s="247"/>
      <c r="L84" s="226"/>
      <c r="M84" s="226"/>
      <c r="N84" s="226"/>
      <c r="O84" s="226"/>
    </row>
    <row r="85" spans="9:15">
      <c r="I85" s="246"/>
      <c r="J85" s="247"/>
      <c r="K85" s="247"/>
      <c r="L85" s="226"/>
      <c r="M85" s="226"/>
      <c r="N85" s="226"/>
      <c r="O85" s="226"/>
    </row>
    <row r="86" spans="9:15">
      <c r="I86" s="246"/>
      <c r="J86" s="247"/>
      <c r="K86" s="247"/>
      <c r="L86" s="226"/>
      <c r="M86" s="226"/>
      <c r="N86" s="226"/>
      <c r="O86" s="226"/>
    </row>
    <row r="87" spans="9:15">
      <c r="I87" s="246"/>
      <c r="J87" s="247"/>
      <c r="K87" s="247"/>
      <c r="L87" s="226"/>
      <c r="M87" s="226"/>
      <c r="N87" s="226"/>
      <c r="O87" s="226"/>
    </row>
    <row r="88" spans="9:15">
      <c r="I88" s="246"/>
      <c r="J88" s="247"/>
      <c r="K88" s="247"/>
      <c r="L88" s="226"/>
      <c r="M88" s="226"/>
      <c r="N88" s="226"/>
      <c r="O88" s="226"/>
    </row>
    <row r="89" spans="9:15">
      <c r="I89" s="246"/>
      <c r="J89" s="247"/>
      <c r="K89" s="247"/>
      <c r="L89" s="226"/>
      <c r="M89" s="226"/>
      <c r="N89" s="226"/>
      <c r="O89" s="226"/>
    </row>
    <row r="90" spans="9:15">
      <c r="I90" s="246"/>
      <c r="J90" s="247"/>
      <c r="K90" s="247"/>
      <c r="L90" s="226"/>
      <c r="M90" s="226"/>
      <c r="N90" s="226"/>
      <c r="O90" s="226"/>
    </row>
    <row r="91" spans="9:15">
      <c r="I91" s="246"/>
      <c r="J91" s="247"/>
      <c r="K91" s="247"/>
      <c r="L91" s="226"/>
      <c r="M91" s="226"/>
      <c r="N91" s="226"/>
      <c r="O91" s="226"/>
    </row>
    <row r="92" spans="9:15">
      <c r="I92" s="246"/>
      <c r="J92" s="247"/>
      <c r="K92" s="247"/>
      <c r="L92" s="226"/>
      <c r="M92" s="226"/>
      <c r="N92" s="226"/>
      <c r="O92" s="226"/>
    </row>
    <row r="93" spans="9:15">
      <c r="I93" s="246"/>
      <c r="J93" s="247"/>
      <c r="K93" s="247"/>
      <c r="L93" s="226"/>
      <c r="M93" s="226"/>
      <c r="N93" s="226"/>
      <c r="O93" s="226"/>
    </row>
    <row r="94" spans="9:15">
      <c r="I94" s="246"/>
      <c r="J94" s="247"/>
      <c r="K94" s="247"/>
      <c r="L94" s="226"/>
      <c r="M94" s="226"/>
      <c r="N94" s="226"/>
      <c r="O94" s="226"/>
    </row>
    <row r="95" spans="9:15">
      <c r="I95" s="246"/>
      <c r="J95" s="247"/>
      <c r="K95" s="247"/>
      <c r="L95" s="226"/>
      <c r="M95" s="226"/>
      <c r="N95" s="226"/>
      <c r="O95" s="226"/>
    </row>
    <row r="96" spans="9:15">
      <c r="I96" s="246"/>
      <c r="J96" s="247"/>
      <c r="K96" s="247"/>
      <c r="L96" s="226"/>
      <c r="M96" s="226"/>
      <c r="N96" s="226"/>
      <c r="O96" s="226"/>
    </row>
    <row r="97" spans="9:15">
      <c r="I97" s="246"/>
      <c r="J97" s="247"/>
      <c r="K97" s="247"/>
      <c r="L97" s="226"/>
      <c r="M97" s="226"/>
      <c r="N97" s="226"/>
      <c r="O97" s="226"/>
    </row>
    <row r="98" spans="9:15">
      <c r="I98" s="246"/>
      <c r="J98" s="247"/>
      <c r="K98" s="247"/>
      <c r="L98" s="226"/>
      <c r="M98" s="226"/>
      <c r="N98" s="226"/>
      <c r="O98" s="226"/>
    </row>
    <row r="99" spans="9:15">
      <c r="I99" s="246"/>
      <c r="J99" s="247"/>
      <c r="K99" s="247"/>
      <c r="L99" s="226"/>
      <c r="M99" s="226"/>
      <c r="N99" s="226"/>
      <c r="O99" s="226"/>
    </row>
    <row r="100" spans="9:15">
      <c r="I100" s="246"/>
      <c r="J100" s="247"/>
      <c r="K100" s="247"/>
      <c r="L100" s="226"/>
      <c r="M100" s="226"/>
      <c r="N100" s="226"/>
      <c r="O100" s="226"/>
    </row>
    <row r="101" spans="9:15">
      <c r="I101" s="246"/>
      <c r="J101" s="247"/>
      <c r="K101" s="247"/>
      <c r="L101" s="226"/>
      <c r="M101" s="226"/>
      <c r="N101" s="226"/>
      <c r="O101" s="226"/>
    </row>
    <row r="102" spans="9:15">
      <c r="I102" s="246"/>
      <c r="J102" s="247"/>
      <c r="K102" s="247"/>
      <c r="L102" s="226"/>
      <c r="M102" s="226"/>
      <c r="N102" s="226"/>
      <c r="O102" s="226"/>
    </row>
    <row r="103" spans="9:15">
      <c r="I103" s="246"/>
      <c r="J103" s="247"/>
      <c r="K103" s="247"/>
      <c r="L103" s="226"/>
      <c r="M103" s="226"/>
      <c r="N103" s="226"/>
      <c r="O103" s="226"/>
    </row>
    <row r="104" spans="9:15">
      <c r="I104" s="246"/>
      <c r="J104" s="247"/>
      <c r="K104" s="247"/>
      <c r="L104" s="226"/>
      <c r="M104" s="226"/>
      <c r="N104" s="226"/>
      <c r="O104" s="226"/>
    </row>
    <row r="105" spans="9:15">
      <c r="I105" s="246"/>
      <c r="J105" s="247"/>
      <c r="K105" s="247"/>
      <c r="L105" s="226"/>
      <c r="M105" s="226"/>
      <c r="N105" s="226"/>
      <c r="O105" s="226"/>
    </row>
    <row r="106" spans="9:15">
      <c r="I106" s="246"/>
      <c r="J106" s="247"/>
      <c r="K106" s="247"/>
      <c r="L106" s="226"/>
      <c r="M106" s="226"/>
      <c r="N106" s="226"/>
      <c r="O106" s="226"/>
    </row>
    <row r="107" spans="9:15">
      <c r="I107" s="246"/>
      <c r="J107" s="247"/>
      <c r="K107" s="247"/>
      <c r="L107" s="226"/>
      <c r="M107" s="226"/>
      <c r="N107" s="226"/>
      <c r="O107" s="226"/>
    </row>
    <row r="108" spans="9:15">
      <c r="I108" s="246"/>
      <c r="J108" s="247"/>
      <c r="K108" s="247"/>
      <c r="L108" s="226"/>
      <c r="M108" s="226"/>
      <c r="N108" s="226"/>
      <c r="O108" s="226"/>
    </row>
    <row r="109" spans="9:15">
      <c r="I109" s="246"/>
      <c r="J109" s="247"/>
      <c r="K109" s="247"/>
      <c r="L109" s="226"/>
      <c r="M109" s="226"/>
      <c r="N109" s="226"/>
      <c r="O109" s="226"/>
    </row>
    <row r="110" spans="9:15">
      <c r="I110" s="246"/>
      <c r="J110" s="247"/>
      <c r="K110" s="247"/>
      <c r="L110" s="226"/>
      <c r="M110" s="226"/>
      <c r="N110" s="226"/>
      <c r="O110" s="226"/>
    </row>
    <row r="111" spans="9:15">
      <c r="I111" s="246"/>
      <c r="J111" s="247"/>
      <c r="K111" s="247"/>
      <c r="L111" s="226"/>
      <c r="M111" s="226"/>
      <c r="N111" s="226"/>
      <c r="O111" s="226"/>
    </row>
    <row r="112" spans="9:15">
      <c r="I112" s="246"/>
      <c r="J112" s="247"/>
      <c r="K112" s="247"/>
      <c r="L112" s="226"/>
      <c r="M112" s="226"/>
      <c r="N112" s="226"/>
      <c r="O112" s="226"/>
    </row>
    <row r="113" spans="9:15">
      <c r="I113" s="246"/>
      <c r="J113" s="247"/>
      <c r="K113" s="247"/>
      <c r="L113" s="226"/>
      <c r="M113" s="226"/>
      <c r="N113" s="226"/>
      <c r="O113" s="226"/>
    </row>
    <row r="114" spans="9:15">
      <c r="I114" s="246"/>
      <c r="J114" s="247"/>
      <c r="K114" s="247"/>
      <c r="L114" s="226"/>
      <c r="M114" s="226"/>
      <c r="N114" s="226"/>
      <c r="O114" s="226"/>
    </row>
    <row r="115" spans="9:15">
      <c r="I115" s="246"/>
      <c r="J115" s="247"/>
      <c r="K115" s="247"/>
      <c r="L115" s="226"/>
      <c r="M115" s="226"/>
      <c r="N115" s="226"/>
      <c r="O115" s="226"/>
    </row>
    <row r="116" spans="9:15">
      <c r="I116" s="246"/>
      <c r="J116" s="247"/>
      <c r="K116" s="247"/>
      <c r="L116" s="226"/>
      <c r="M116" s="226"/>
      <c r="N116" s="226"/>
      <c r="O116" s="226"/>
    </row>
    <row r="117" spans="9:15">
      <c r="I117" s="246"/>
      <c r="J117" s="247"/>
      <c r="K117" s="247"/>
      <c r="L117" s="226"/>
      <c r="M117" s="226"/>
      <c r="N117" s="226"/>
      <c r="O117" s="226"/>
    </row>
    <row r="118" spans="9:15">
      <c r="I118" s="246"/>
      <c r="J118" s="247"/>
      <c r="K118" s="247"/>
      <c r="L118" s="226"/>
      <c r="M118" s="226"/>
      <c r="N118" s="226"/>
      <c r="O118" s="226"/>
    </row>
    <row r="119" spans="9:15">
      <c r="I119" s="246"/>
      <c r="J119" s="247"/>
      <c r="K119" s="247"/>
      <c r="L119" s="226"/>
      <c r="M119" s="226"/>
      <c r="N119" s="226"/>
      <c r="O119" s="226"/>
    </row>
    <row r="120" spans="9:15">
      <c r="I120" s="246"/>
      <c r="J120" s="247"/>
      <c r="K120" s="247"/>
      <c r="L120" s="226"/>
      <c r="M120" s="226"/>
      <c r="N120" s="226"/>
      <c r="O120" s="226"/>
    </row>
    <row r="121" spans="9:15">
      <c r="I121" s="246"/>
      <c r="J121" s="247"/>
      <c r="K121" s="247"/>
      <c r="L121" s="226"/>
      <c r="M121" s="226"/>
      <c r="N121" s="226"/>
      <c r="O121" s="226"/>
    </row>
    <row r="122" spans="9:15">
      <c r="I122" s="246"/>
      <c r="J122" s="247"/>
      <c r="K122" s="247"/>
      <c r="L122" s="226"/>
      <c r="M122" s="226"/>
      <c r="N122" s="226"/>
      <c r="O122" s="226"/>
    </row>
    <row r="123" spans="9:15">
      <c r="I123" s="246"/>
      <c r="J123" s="247"/>
      <c r="K123" s="247"/>
      <c r="L123" s="226"/>
      <c r="M123" s="226"/>
      <c r="N123" s="226"/>
      <c r="O123" s="226"/>
    </row>
    <row r="124" spans="9:15">
      <c r="I124" s="246"/>
      <c r="J124" s="247"/>
      <c r="K124" s="247"/>
      <c r="L124" s="226"/>
      <c r="M124" s="226"/>
      <c r="N124" s="226"/>
      <c r="O124" s="226"/>
    </row>
    <row r="125" spans="9:15">
      <c r="I125" s="246"/>
      <c r="J125" s="247"/>
      <c r="K125" s="247"/>
      <c r="L125" s="226"/>
      <c r="M125" s="226"/>
      <c r="N125" s="226"/>
      <c r="O125" s="226"/>
    </row>
    <row r="126" spans="9:15">
      <c r="I126" s="246"/>
      <c r="J126" s="247"/>
      <c r="K126" s="247"/>
      <c r="L126" s="226"/>
      <c r="M126" s="226"/>
      <c r="N126" s="226"/>
      <c r="O126" s="226"/>
    </row>
    <row r="127" spans="9:15">
      <c r="I127" s="246"/>
      <c r="J127" s="247"/>
      <c r="K127" s="247"/>
      <c r="L127" s="226"/>
      <c r="M127" s="226"/>
      <c r="N127" s="226"/>
      <c r="O127" s="226"/>
    </row>
    <row r="128" spans="9:15">
      <c r="I128" s="246"/>
      <c r="J128" s="247"/>
      <c r="K128" s="247"/>
      <c r="L128" s="226"/>
      <c r="M128" s="226"/>
      <c r="N128" s="226"/>
      <c r="O128" s="226"/>
    </row>
    <row r="129" spans="9:15">
      <c r="I129" s="246"/>
      <c r="J129" s="247"/>
      <c r="K129" s="247"/>
      <c r="L129" s="226"/>
      <c r="M129" s="226"/>
      <c r="N129" s="226"/>
      <c r="O129" s="226"/>
    </row>
    <row r="130" spans="9:15">
      <c r="I130" s="246"/>
      <c r="J130" s="247"/>
      <c r="K130" s="247"/>
      <c r="L130" s="226"/>
      <c r="M130" s="226"/>
      <c r="N130" s="226"/>
      <c r="O130" s="226"/>
    </row>
    <row r="131" spans="9:15">
      <c r="I131" s="246"/>
      <c r="J131" s="247"/>
      <c r="K131" s="247"/>
      <c r="L131" s="226"/>
      <c r="M131" s="226"/>
      <c r="N131" s="226"/>
      <c r="O131" s="226"/>
    </row>
    <row r="132" spans="9:15">
      <c r="I132" s="246"/>
      <c r="J132" s="247"/>
      <c r="K132" s="247"/>
      <c r="L132" s="226"/>
      <c r="M132" s="226"/>
      <c r="N132" s="226"/>
      <c r="O132" s="226"/>
    </row>
    <row r="133" spans="9:15">
      <c r="I133" s="246"/>
      <c r="J133" s="247"/>
      <c r="K133" s="247"/>
      <c r="L133" s="226"/>
      <c r="M133" s="226"/>
      <c r="N133" s="226"/>
      <c r="O133" s="226"/>
    </row>
    <row r="134" spans="9:15">
      <c r="I134" s="246"/>
      <c r="J134" s="247"/>
      <c r="K134" s="247"/>
      <c r="L134" s="226"/>
      <c r="M134" s="226"/>
      <c r="N134" s="226"/>
      <c r="O134" s="226"/>
    </row>
    <row r="135" spans="9:15">
      <c r="I135" s="246"/>
      <c r="J135" s="247"/>
      <c r="K135" s="247"/>
      <c r="L135" s="226"/>
      <c r="M135" s="226"/>
      <c r="N135" s="226"/>
      <c r="O135" s="226"/>
    </row>
    <row r="136" spans="9:15">
      <c r="I136" s="246"/>
      <c r="J136" s="247"/>
      <c r="K136" s="247"/>
      <c r="L136" s="226"/>
      <c r="M136" s="226"/>
      <c r="N136" s="226"/>
      <c r="O136" s="226"/>
    </row>
    <row r="137" spans="9:15">
      <c r="I137" s="246"/>
      <c r="J137" s="247"/>
      <c r="K137" s="247"/>
      <c r="L137" s="226"/>
      <c r="M137" s="226"/>
      <c r="N137" s="226"/>
      <c r="O137" s="226"/>
    </row>
    <row r="138" spans="9:15">
      <c r="I138" s="246"/>
      <c r="J138" s="247"/>
      <c r="K138" s="247"/>
      <c r="L138" s="226"/>
      <c r="M138" s="226"/>
      <c r="N138" s="226"/>
      <c r="O138" s="226"/>
    </row>
    <row r="139" spans="9:15">
      <c r="I139" s="246"/>
      <c r="J139" s="247"/>
      <c r="K139" s="247"/>
      <c r="L139" s="226"/>
      <c r="M139" s="226"/>
      <c r="N139" s="226"/>
      <c r="O139" s="226"/>
    </row>
    <row r="140" spans="9:15">
      <c r="I140" s="246"/>
      <c r="J140" s="247"/>
      <c r="K140" s="247"/>
      <c r="L140" s="226"/>
      <c r="M140" s="226"/>
      <c r="N140" s="226"/>
      <c r="O140" s="226"/>
    </row>
    <row r="141" spans="9:15">
      <c r="I141" s="246"/>
      <c r="J141" s="247"/>
      <c r="K141" s="247"/>
      <c r="L141" s="226"/>
      <c r="M141" s="226"/>
      <c r="N141" s="226"/>
      <c r="O141" s="226"/>
    </row>
    <row r="142" spans="9:15">
      <c r="I142" s="246"/>
      <c r="J142" s="247"/>
      <c r="K142" s="247"/>
      <c r="L142" s="226"/>
      <c r="M142" s="226"/>
      <c r="N142" s="226"/>
      <c r="O142" s="226"/>
    </row>
    <row r="143" spans="9:15">
      <c r="I143" s="246"/>
      <c r="J143" s="247"/>
      <c r="K143" s="247"/>
      <c r="L143" s="226"/>
      <c r="M143" s="226"/>
      <c r="N143" s="226"/>
      <c r="O143" s="226"/>
    </row>
    <row r="144" spans="9:15">
      <c r="I144" s="246"/>
      <c r="J144" s="247"/>
      <c r="K144" s="247"/>
      <c r="L144" s="226"/>
      <c r="M144" s="226"/>
      <c r="N144" s="226"/>
      <c r="O144" s="226"/>
    </row>
    <row r="145" spans="9:15">
      <c r="I145" s="246"/>
      <c r="J145" s="247"/>
      <c r="K145" s="247"/>
      <c r="L145" s="226"/>
      <c r="M145" s="226"/>
      <c r="N145" s="226"/>
      <c r="O145" s="226"/>
    </row>
    <row r="146" spans="9:15">
      <c r="I146" s="246"/>
      <c r="J146" s="247"/>
      <c r="K146" s="247"/>
      <c r="L146" s="226"/>
      <c r="M146" s="226"/>
      <c r="N146" s="226"/>
      <c r="O146" s="226"/>
    </row>
    <row r="147" spans="9:15">
      <c r="I147" s="246"/>
      <c r="J147" s="247"/>
      <c r="K147" s="247"/>
      <c r="L147" s="226"/>
      <c r="M147" s="226"/>
      <c r="N147" s="226"/>
      <c r="O147" s="226"/>
    </row>
    <row r="148" spans="9:15">
      <c r="I148" s="246"/>
      <c r="J148" s="247"/>
      <c r="K148" s="247"/>
      <c r="L148" s="226"/>
      <c r="M148" s="226"/>
      <c r="N148" s="226"/>
      <c r="O148" s="226"/>
    </row>
    <row r="149" spans="9:15">
      <c r="I149" s="246"/>
      <c r="J149" s="247"/>
      <c r="K149" s="247"/>
      <c r="L149" s="226"/>
      <c r="M149" s="226"/>
      <c r="N149" s="226"/>
      <c r="O149" s="226"/>
    </row>
    <row r="150" spans="9:15">
      <c r="I150" s="246"/>
      <c r="J150" s="247"/>
      <c r="K150" s="247"/>
      <c r="L150" s="226"/>
      <c r="M150" s="226"/>
      <c r="N150" s="226"/>
      <c r="O150" s="226"/>
    </row>
    <row r="151" spans="9:15">
      <c r="I151" s="246"/>
      <c r="J151" s="247"/>
      <c r="K151" s="247"/>
      <c r="L151" s="226"/>
      <c r="M151" s="226"/>
      <c r="N151" s="226"/>
      <c r="O151" s="226"/>
    </row>
    <row r="152" spans="9:15">
      <c r="I152" s="246"/>
      <c r="J152" s="247"/>
      <c r="K152" s="247"/>
      <c r="L152" s="226"/>
      <c r="M152" s="226"/>
      <c r="N152" s="226"/>
      <c r="O152" s="226"/>
    </row>
    <row r="153" spans="9:15">
      <c r="I153" s="246"/>
      <c r="J153" s="247"/>
      <c r="K153" s="247"/>
      <c r="L153" s="226"/>
      <c r="M153" s="226"/>
      <c r="N153" s="226"/>
      <c r="O153" s="226"/>
    </row>
    <row r="154" spans="9:15">
      <c r="I154" s="246"/>
      <c r="J154" s="247"/>
      <c r="K154" s="247"/>
      <c r="L154" s="226"/>
      <c r="M154" s="226"/>
      <c r="N154" s="226"/>
      <c r="O154" s="226"/>
    </row>
    <row r="155" spans="9:15">
      <c r="I155" s="246"/>
      <c r="J155" s="247"/>
      <c r="K155" s="247"/>
      <c r="L155" s="226"/>
      <c r="M155" s="226"/>
      <c r="N155" s="226"/>
      <c r="O155" s="226"/>
    </row>
    <row r="156" spans="9:15">
      <c r="I156" s="246"/>
      <c r="J156" s="247"/>
      <c r="K156" s="247"/>
      <c r="L156" s="226"/>
      <c r="M156" s="226"/>
      <c r="N156" s="226"/>
      <c r="O156" s="226"/>
    </row>
    <row r="157" spans="9:15">
      <c r="I157" s="246"/>
      <c r="J157" s="247"/>
      <c r="K157" s="247"/>
      <c r="L157" s="226"/>
      <c r="M157" s="226"/>
      <c r="N157" s="226"/>
      <c r="O157" s="226"/>
    </row>
    <row r="158" spans="9:15">
      <c r="I158" s="246"/>
      <c r="J158" s="247"/>
      <c r="K158" s="247"/>
      <c r="L158" s="226"/>
      <c r="M158" s="226"/>
      <c r="N158" s="226"/>
      <c r="O158" s="226"/>
    </row>
    <row r="159" spans="9:15">
      <c r="I159" s="246"/>
      <c r="J159" s="247"/>
      <c r="K159" s="247"/>
      <c r="L159" s="226"/>
      <c r="M159" s="226"/>
      <c r="N159" s="226"/>
      <c r="O159" s="226"/>
    </row>
    <row r="160" spans="9:15">
      <c r="I160" s="246"/>
      <c r="J160" s="247"/>
      <c r="K160" s="247"/>
      <c r="L160" s="226"/>
      <c r="M160" s="226"/>
      <c r="N160" s="226"/>
      <c r="O160" s="226"/>
    </row>
    <row r="161" spans="9:15">
      <c r="I161" s="246"/>
      <c r="J161" s="247"/>
      <c r="K161" s="247"/>
      <c r="L161" s="226"/>
      <c r="M161" s="226"/>
      <c r="N161" s="226"/>
      <c r="O161" s="226"/>
    </row>
    <row r="162" spans="9:15">
      <c r="I162" s="246"/>
      <c r="J162" s="247"/>
      <c r="K162" s="247"/>
      <c r="L162" s="226"/>
      <c r="M162" s="226"/>
      <c r="N162" s="226"/>
      <c r="O162" s="226"/>
    </row>
    <row r="163" spans="9:15">
      <c r="I163" s="246"/>
      <c r="J163" s="247"/>
      <c r="K163" s="247"/>
      <c r="L163" s="226"/>
      <c r="M163" s="226"/>
      <c r="N163" s="226"/>
      <c r="O163" s="226"/>
    </row>
    <row r="164" spans="9:15">
      <c r="I164" s="246"/>
      <c r="J164" s="247"/>
      <c r="K164" s="247"/>
      <c r="L164" s="226"/>
      <c r="M164" s="226"/>
      <c r="N164" s="226"/>
      <c r="O164" s="226"/>
    </row>
    <row r="165" spans="9:15">
      <c r="I165" s="246"/>
      <c r="J165" s="247"/>
      <c r="K165" s="247"/>
      <c r="L165" s="226"/>
      <c r="M165" s="226"/>
      <c r="N165" s="226"/>
      <c r="O165" s="226"/>
    </row>
    <row r="166" spans="9:15">
      <c r="I166" s="246"/>
      <c r="J166" s="247"/>
      <c r="K166" s="247"/>
      <c r="L166" s="226"/>
      <c r="M166" s="226"/>
      <c r="N166" s="226"/>
      <c r="O166" s="226"/>
    </row>
    <row r="167" spans="9:15">
      <c r="I167" s="246"/>
      <c r="J167" s="247"/>
      <c r="K167" s="247"/>
      <c r="L167" s="226"/>
      <c r="M167" s="226"/>
      <c r="N167" s="226"/>
      <c r="O167" s="226"/>
    </row>
    <row r="168" spans="9:15">
      <c r="I168" s="246"/>
      <c r="J168" s="247"/>
      <c r="K168" s="247"/>
      <c r="L168" s="226"/>
      <c r="M168" s="226"/>
      <c r="N168" s="226"/>
      <c r="O168" s="226"/>
    </row>
    <row r="169" spans="9:15">
      <c r="I169" s="246"/>
      <c r="J169" s="247"/>
      <c r="K169" s="247"/>
      <c r="L169" s="226"/>
      <c r="M169" s="226"/>
      <c r="N169" s="226"/>
      <c r="O169" s="226"/>
    </row>
    <row r="170" spans="9:15">
      <c r="I170" s="246"/>
      <c r="J170" s="247"/>
      <c r="K170" s="247"/>
      <c r="L170" s="226"/>
      <c r="M170" s="226"/>
      <c r="N170" s="226"/>
      <c r="O170" s="226"/>
    </row>
    <row r="171" spans="9:15">
      <c r="I171" s="246"/>
      <c r="J171" s="247"/>
      <c r="K171" s="247"/>
      <c r="L171" s="226"/>
      <c r="M171" s="226"/>
      <c r="N171" s="226"/>
      <c r="O171" s="226"/>
    </row>
    <row r="172" spans="9:15">
      <c r="I172" s="246"/>
      <c r="J172" s="247"/>
      <c r="K172" s="247"/>
      <c r="L172" s="226"/>
      <c r="M172" s="226"/>
      <c r="N172" s="226"/>
      <c r="O172" s="226"/>
    </row>
    <row r="173" spans="9:15">
      <c r="I173" s="246"/>
      <c r="J173" s="247"/>
      <c r="K173" s="247"/>
      <c r="L173" s="226"/>
      <c r="M173" s="226"/>
      <c r="N173" s="226"/>
      <c r="O173" s="226"/>
    </row>
    <row r="174" spans="9:15">
      <c r="I174" s="246"/>
      <c r="J174" s="247"/>
      <c r="K174" s="247"/>
      <c r="L174" s="226"/>
      <c r="M174" s="226"/>
      <c r="N174" s="226"/>
      <c r="O174" s="226"/>
    </row>
    <row r="175" spans="9:15">
      <c r="I175" s="246"/>
      <c r="J175" s="247"/>
      <c r="K175" s="247"/>
      <c r="L175" s="226"/>
      <c r="M175" s="226"/>
      <c r="N175" s="226"/>
      <c r="O175" s="226"/>
    </row>
    <row r="176" spans="9:15">
      <c r="I176" s="246"/>
      <c r="J176" s="247"/>
      <c r="K176" s="247"/>
      <c r="L176" s="226"/>
      <c r="M176" s="226"/>
      <c r="N176" s="226"/>
      <c r="O176" s="226"/>
    </row>
    <row r="177" spans="9:15">
      <c r="I177" s="246"/>
      <c r="J177" s="247"/>
      <c r="K177" s="247"/>
      <c r="L177" s="226"/>
      <c r="M177" s="226"/>
      <c r="N177" s="226"/>
      <c r="O177" s="226"/>
    </row>
    <row r="178" spans="9:15">
      <c r="I178" s="246"/>
      <c r="J178" s="247"/>
      <c r="K178" s="247"/>
      <c r="L178" s="226"/>
      <c r="M178" s="226"/>
      <c r="N178" s="226"/>
      <c r="O178" s="226"/>
    </row>
    <row r="179" spans="9:15">
      <c r="I179" s="246"/>
      <c r="J179" s="247"/>
      <c r="K179" s="247"/>
      <c r="L179" s="226"/>
      <c r="M179" s="226"/>
      <c r="N179" s="226"/>
      <c r="O179" s="226"/>
    </row>
    <row r="180" spans="9:15">
      <c r="I180" s="246"/>
      <c r="J180" s="247"/>
      <c r="K180" s="247"/>
      <c r="L180" s="226"/>
      <c r="M180" s="226"/>
      <c r="N180" s="226"/>
      <c r="O180" s="226"/>
    </row>
    <row r="181" spans="9:15">
      <c r="I181" s="246"/>
      <c r="J181" s="247"/>
      <c r="K181" s="247"/>
      <c r="L181" s="226"/>
      <c r="M181" s="226"/>
      <c r="N181" s="226"/>
      <c r="O181" s="226"/>
    </row>
    <row r="182" spans="9:15">
      <c r="I182" s="246"/>
      <c r="J182" s="247"/>
      <c r="K182" s="247"/>
      <c r="L182" s="226"/>
      <c r="M182" s="226"/>
      <c r="N182" s="226"/>
      <c r="O182" s="226"/>
    </row>
    <row r="183" spans="9:15">
      <c r="I183" s="246"/>
      <c r="J183" s="247"/>
      <c r="K183" s="247"/>
      <c r="L183" s="226"/>
      <c r="M183" s="226"/>
      <c r="N183" s="226"/>
      <c r="O183" s="226"/>
    </row>
    <row r="184" spans="9:15">
      <c r="I184" s="246"/>
      <c r="J184" s="247"/>
      <c r="K184" s="247"/>
      <c r="L184" s="226"/>
      <c r="M184" s="226"/>
      <c r="N184" s="226"/>
      <c r="O184" s="226"/>
    </row>
    <row r="185" spans="9:15">
      <c r="I185" s="246"/>
      <c r="J185" s="247"/>
      <c r="K185" s="247"/>
      <c r="L185" s="226"/>
      <c r="M185" s="226"/>
      <c r="N185" s="226"/>
      <c r="O185" s="226"/>
    </row>
    <row r="186" spans="9:15">
      <c r="I186" s="246"/>
      <c r="J186" s="247"/>
      <c r="K186" s="247"/>
      <c r="L186" s="226"/>
      <c r="M186" s="226"/>
      <c r="N186" s="226"/>
      <c r="O186" s="226"/>
    </row>
    <row r="187" spans="9:15">
      <c r="I187" s="246"/>
      <c r="J187" s="247"/>
      <c r="K187" s="247"/>
      <c r="L187" s="226"/>
      <c r="M187" s="226"/>
      <c r="N187" s="226"/>
      <c r="O187" s="226"/>
    </row>
    <row r="188" spans="9:15">
      <c r="I188" s="246"/>
      <c r="J188" s="247"/>
      <c r="K188" s="247"/>
      <c r="L188" s="226"/>
      <c r="M188" s="226"/>
      <c r="N188" s="226"/>
      <c r="O188" s="226"/>
    </row>
    <row r="189" spans="9:15">
      <c r="I189" s="246"/>
      <c r="J189" s="247"/>
      <c r="K189" s="247"/>
      <c r="L189" s="226"/>
      <c r="M189" s="226"/>
      <c r="N189" s="226"/>
      <c r="O189" s="226"/>
    </row>
    <row r="190" spans="9:15">
      <c r="I190" s="246"/>
      <c r="J190" s="247"/>
      <c r="K190" s="247"/>
      <c r="L190" s="226"/>
      <c r="M190" s="226"/>
      <c r="N190" s="226"/>
      <c r="O190" s="226"/>
    </row>
    <row r="191" spans="9:15">
      <c r="I191" s="246"/>
      <c r="J191" s="247"/>
      <c r="K191" s="247"/>
      <c r="L191" s="226"/>
      <c r="M191" s="226"/>
      <c r="N191" s="226"/>
      <c r="O191" s="226"/>
    </row>
    <row r="192" spans="9:15">
      <c r="I192" s="246"/>
      <c r="J192" s="247"/>
      <c r="K192" s="247"/>
      <c r="L192" s="226"/>
      <c r="M192" s="226"/>
      <c r="N192" s="226"/>
      <c r="O192" s="226"/>
    </row>
    <row r="193" spans="9:15">
      <c r="I193" s="246"/>
      <c r="J193" s="247"/>
      <c r="K193" s="247"/>
      <c r="L193" s="226"/>
      <c r="M193" s="226"/>
      <c r="N193" s="226"/>
      <c r="O193" s="226"/>
    </row>
    <row r="194" spans="9:15">
      <c r="I194" s="246"/>
      <c r="J194" s="247"/>
      <c r="K194" s="247"/>
      <c r="L194" s="226"/>
      <c r="M194" s="226"/>
      <c r="N194" s="226"/>
      <c r="O194" s="226"/>
    </row>
    <row r="195" spans="9:15">
      <c r="I195" s="246"/>
      <c r="J195" s="247"/>
      <c r="K195" s="247"/>
      <c r="L195" s="226"/>
      <c r="M195" s="226"/>
      <c r="N195" s="226"/>
      <c r="O195" s="226"/>
    </row>
    <row r="196" spans="9:15">
      <c r="I196" s="246"/>
      <c r="J196" s="247"/>
      <c r="K196" s="247"/>
      <c r="L196" s="226"/>
      <c r="M196" s="226"/>
      <c r="N196" s="226"/>
      <c r="O196" s="226"/>
    </row>
    <row r="197" spans="9:15">
      <c r="I197" s="246"/>
      <c r="J197" s="247"/>
      <c r="K197" s="247"/>
      <c r="L197" s="226"/>
      <c r="M197" s="226"/>
      <c r="N197" s="226"/>
      <c r="O197" s="226"/>
    </row>
    <row r="198" spans="9:15">
      <c r="I198" s="246"/>
      <c r="J198" s="247"/>
      <c r="K198" s="247"/>
      <c r="L198" s="226"/>
      <c r="M198" s="226"/>
      <c r="N198" s="226"/>
      <c r="O198" s="226"/>
    </row>
    <row r="199" spans="9:15">
      <c r="I199" s="246"/>
      <c r="J199" s="247"/>
      <c r="K199" s="247"/>
      <c r="L199" s="226"/>
      <c r="M199" s="226"/>
      <c r="N199" s="226"/>
      <c r="O199" s="226"/>
    </row>
    <row r="200" spans="9:15">
      <c r="I200" s="246"/>
      <c r="J200" s="247"/>
      <c r="K200" s="247"/>
      <c r="L200" s="226"/>
      <c r="M200" s="226"/>
      <c r="N200" s="226"/>
      <c r="O200" s="226"/>
    </row>
    <row r="201" spans="9:15">
      <c r="I201" s="246"/>
      <c r="J201" s="247"/>
      <c r="K201" s="247"/>
      <c r="L201" s="226"/>
      <c r="M201" s="226"/>
      <c r="N201" s="226"/>
      <c r="O201" s="226"/>
    </row>
    <row r="202" spans="9:15">
      <c r="I202" s="246"/>
      <c r="J202" s="247"/>
      <c r="K202" s="247"/>
      <c r="L202" s="226"/>
      <c r="M202" s="226"/>
      <c r="N202" s="226"/>
      <c r="O202" s="226"/>
    </row>
    <row r="203" spans="9:15">
      <c r="I203" s="246"/>
      <c r="J203" s="247"/>
      <c r="K203" s="247"/>
      <c r="L203" s="226"/>
      <c r="M203" s="226"/>
      <c r="N203" s="226"/>
      <c r="O203" s="226"/>
    </row>
    <row r="204" spans="9:15">
      <c r="I204" s="246"/>
      <c r="J204" s="247"/>
      <c r="K204" s="247"/>
      <c r="L204" s="226"/>
      <c r="M204" s="226"/>
      <c r="N204" s="226"/>
      <c r="O204" s="226"/>
    </row>
    <row r="205" spans="9:15">
      <c r="I205" s="246"/>
      <c r="J205" s="247"/>
      <c r="K205" s="247"/>
      <c r="L205" s="226"/>
      <c r="M205" s="226"/>
      <c r="N205" s="226"/>
      <c r="O205" s="226"/>
    </row>
    <row r="206" spans="9:15">
      <c r="I206" s="246"/>
      <c r="J206" s="247"/>
      <c r="K206" s="247"/>
      <c r="L206" s="226"/>
      <c r="M206" s="226"/>
      <c r="N206" s="226"/>
      <c r="O206" s="226"/>
    </row>
    <row r="207" spans="9:15">
      <c r="I207" s="246"/>
      <c r="J207" s="247"/>
      <c r="K207" s="247"/>
      <c r="L207" s="226"/>
      <c r="M207" s="226"/>
      <c r="N207" s="226"/>
      <c r="O207" s="226"/>
    </row>
    <row r="208" spans="9:15">
      <c r="I208" s="246"/>
      <c r="J208" s="247"/>
      <c r="K208" s="247"/>
      <c r="L208" s="226"/>
      <c r="M208" s="226"/>
      <c r="N208" s="226"/>
      <c r="O208" s="226"/>
    </row>
    <row r="209" spans="9:15">
      <c r="I209" s="246"/>
      <c r="J209" s="247"/>
      <c r="K209" s="247"/>
      <c r="L209" s="226"/>
      <c r="M209" s="226"/>
      <c r="N209" s="226"/>
      <c r="O209" s="226"/>
    </row>
    <row r="210" spans="9:15">
      <c r="I210" s="246"/>
      <c r="J210" s="247"/>
      <c r="K210" s="247"/>
      <c r="L210" s="226"/>
      <c r="M210" s="226"/>
      <c r="N210" s="226"/>
      <c r="O210" s="226"/>
    </row>
    <row r="211" spans="9:15">
      <c r="I211" s="246"/>
      <c r="J211" s="247"/>
      <c r="K211" s="247"/>
      <c r="L211" s="226"/>
      <c r="M211" s="226"/>
      <c r="N211" s="226"/>
      <c r="O211" s="226"/>
    </row>
    <row r="212" spans="9:15">
      <c r="I212" s="246"/>
      <c r="J212" s="247"/>
      <c r="K212" s="247"/>
      <c r="L212" s="226"/>
      <c r="M212" s="226"/>
      <c r="N212" s="226"/>
      <c r="O212" s="226"/>
    </row>
    <row r="213" spans="9:15">
      <c r="I213" s="246"/>
      <c r="J213" s="247"/>
      <c r="K213" s="247"/>
      <c r="L213" s="226"/>
      <c r="M213" s="226"/>
      <c r="N213" s="226"/>
      <c r="O213" s="226"/>
    </row>
    <row r="214" spans="9:15">
      <c r="I214" s="246"/>
      <c r="J214" s="247"/>
      <c r="K214" s="247"/>
      <c r="L214" s="226"/>
      <c r="M214" s="226"/>
      <c r="N214" s="226"/>
      <c r="O214" s="226"/>
    </row>
    <row r="215" spans="9:15">
      <c r="I215" s="246"/>
      <c r="J215" s="247"/>
      <c r="K215" s="247"/>
      <c r="L215" s="226"/>
      <c r="M215" s="226"/>
      <c r="N215" s="226"/>
      <c r="O215" s="226"/>
    </row>
    <row r="216" spans="9:15">
      <c r="I216" s="246"/>
      <c r="J216" s="247"/>
      <c r="K216" s="247"/>
      <c r="L216" s="226"/>
      <c r="M216" s="226"/>
      <c r="N216" s="226"/>
      <c r="O216" s="226"/>
    </row>
    <row r="217" spans="9:15">
      <c r="I217" s="246"/>
      <c r="J217" s="247"/>
      <c r="K217" s="247"/>
      <c r="L217" s="226"/>
      <c r="M217" s="226"/>
      <c r="N217" s="226"/>
      <c r="O217" s="226"/>
    </row>
    <row r="218" spans="9:15">
      <c r="I218" s="246"/>
      <c r="J218" s="247"/>
      <c r="K218" s="247"/>
      <c r="L218" s="226"/>
      <c r="M218" s="226"/>
      <c r="N218" s="226"/>
      <c r="O218" s="226"/>
    </row>
    <row r="219" spans="9:15">
      <c r="I219" s="246"/>
      <c r="J219" s="247"/>
      <c r="K219" s="247"/>
      <c r="L219" s="226"/>
      <c r="M219" s="226"/>
      <c r="N219" s="226"/>
      <c r="O219" s="226"/>
    </row>
    <row r="220" spans="9:15">
      <c r="I220" s="246"/>
      <c r="J220" s="247"/>
      <c r="K220" s="247"/>
      <c r="L220" s="226"/>
      <c r="M220" s="226"/>
      <c r="N220" s="226"/>
      <c r="O220" s="226"/>
    </row>
    <row r="221" spans="9:15">
      <c r="I221" s="246"/>
      <c r="J221" s="247"/>
      <c r="K221" s="247"/>
      <c r="L221" s="226"/>
      <c r="M221" s="226"/>
      <c r="N221" s="226"/>
      <c r="O221" s="226"/>
    </row>
    <row r="222" spans="9:15">
      <c r="I222" s="246"/>
      <c r="J222" s="247"/>
      <c r="K222" s="247"/>
      <c r="L222" s="226"/>
      <c r="M222" s="226"/>
      <c r="N222" s="226"/>
      <c r="O222" s="226"/>
    </row>
    <row r="223" spans="9:15">
      <c r="I223" s="246"/>
      <c r="J223" s="247"/>
      <c r="K223" s="247"/>
      <c r="L223" s="226"/>
      <c r="M223" s="226"/>
      <c r="N223" s="226"/>
      <c r="O223" s="226"/>
    </row>
    <row r="224" spans="9:15">
      <c r="I224" s="246"/>
      <c r="J224" s="247"/>
      <c r="K224" s="247"/>
      <c r="L224" s="226"/>
      <c r="M224" s="226"/>
      <c r="N224" s="226"/>
      <c r="O224" s="226"/>
    </row>
    <row r="225" spans="9:15">
      <c r="I225" s="246"/>
      <c r="J225" s="247"/>
      <c r="K225" s="247"/>
      <c r="L225" s="226"/>
      <c r="M225" s="226"/>
      <c r="N225" s="226"/>
      <c r="O225" s="226"/>
    </row>
    <row r="226" spans="9:15">
      <c r="I226" s="246"/>
      <c r="J226" s="247"/>
      <c r="K226" s="247"/>
      <c r="L226" s="226"/>
      <c r="M226" s="226"/>
      <c r="N226" s="226"/>
      <c r="O226" s="226"/>
    </row>
    <row r="227" spans="9:15">
      <c r="I227" s="246"/>
      <c r="J227" s="247"/>
      <c r="K227" s="247"/>
      <c r="L227" s="226"/>
      <c r="M227" s="226"/>
      <c r="N227" s="226"/>
      <c r="O227" s="226"/>
    </row>
    <row r="228" spans="9:15">
      <c r="I228" s="246"/>
      <c r="J228" s="247"/>
      <c r="K228" s="247"/>
      <c r="L228" s="226"/>
      <c r="M228" s="226"/>
      <c r="N228" s="226"/>
      <c r="O228" s="226"/>
    </row>
    <row r="229" spans="9:15">
      <c r="I229" s="246"/>
      <c r="J229" s="247"/>
      <c r="K229" s="247"/>
      <c r="L229" s="226"/>
      <c r="M229" s="226"/>
      <c r="N229" s="226"/>
      <c r="O229" s="226"/>
    </row>
    <row r="230" spans="9:15">
      <c r="I230" s="246"/>
      <c r="J230" s="247"/>
      <c r="K230" s="247"/>
      <c r="L230" s="226"/>
      <c r="M230" s="226"/>
      <c r="N230" s="226"/>
      <c r="O230" s="226"/>
    </row>
    <row r="231" spans="9:15">
      <c r="I231" s="246"/>
      <c r="J231" s="247"/>
      <c r="K231" s="247"/>
      <c r="L231" s="226"/>
      <c r="M231" s="226"/>
      <c r="N231" s="226"/>
      <c r="O231" s="226"/>
    </row>
    <row r="232" spans="9:15">
      <c r="I232" s="246"/>
      <c r="J232" s="247"/>
      <c r="K232" s="247"/>
      <c r="L232" s="226"/>
      <c r="M232" s="226"/>
      <c r="N232" s="226"/>
      <c r="O232" s="226"/>
    </row>
    <row r="233" spans="9:15">
      <c r="I233" s="246"/>
      <c r="J233" s="247"/>
      <c r="K233" s="247"/>
      <c r="L233" s="226"/>
      <c r="M233" s="226"/>
      <c r="N233" s="226"/>
      <c r="O233" s="226"/>
    </row>
    <row r="234" spans="9:15">
      <c r="I234" s="246"/>
      <c r="J234" s="247"/>
      <c r="K234" s="247"/>
      <c r="L234" s="226"/>
      <c r="M234" s="226"/>
      <c r="N234" s="226"/>
      <c r="O234" s="226"/>
    </row>
    <row r="235" spans="9:15">
      <c r="I235" s="246"/>
      <c r="J235" s="247"/>
      <c r="K235" s="247"/>
      <c r="L235" s="226"/>
      <c r="M235" s="226"/>
      <c r="N235" s="226"/>
      <c r="O235" s="226"/>
    </row>
    <row r="236" spans="9:15">
      <c r="I236" s="246"/>
      <c r="J236" s="247"/>
      <c r="K236" s="247"/>
      <c r="L236" s="226"/>
      <c r="M236" s="226"/>
      <c r="N236" s="226"/>
      <c r="O236" s="226"/>
    </row>
    <row r="237" spans="9:15">
      <c r="I237" s="246"/>
      <c r="J237" s="247"/>
      <c r="K237" s="247"/>
      <c r="L237" s="226"/>
      <c r="M237" s="226"/>
      <c r="N237" s="226"/>
      <c r="O237" s="226"/>
    </row>
    <row r="238" spans="9:15">
      <c r="I238" s="246"/>
      <c r="J238" s="247"/>
      <c r="K238" s="247"/>
      <c r="L238" s="226"/>
      <c r="M238" s="226"/>
      <c r="N238" s="226"/>
      <c r="O238" s="226"/>
    </row>
    <row r="239" spans="9:15">
      <c r="I239" s="246"/>
      <c r="J239" s="247"/>
      <c r="K239" s="247"/>
      <c r="L239" s="226"/>
      <c r="M239" s="226"/>
      <c r="N239" s="226"/>
      <c r="O239" s="226"/>
    </row>
    <row r="240" spans="9:15">
      <c r="I240" s="246"/>
      <c r="J240" s="247"/>
      <c r="K240" s="247"/>
      <c r="L240" s="226"/>
      <c r="M240" s="226"/>
      <c r="N240" s="226"/>
      <c r="O240" s="226"/>
    </row>
    <row r="241" spans="9:15">
      <c r="I241" s="246"/>
      <c r="J241" s="247"/>
      <c r="K241" s="247"/>
      <c r="L241" s="226"/>
      <c r="M241" s="226"/>
      <c r="N241" s="226"/>
      <c r="O241" s="226"/>
    </row>
    <row r="242" spans="9:15">
      <c r="I242" s="246"/>
      <c r="J242" s="247"/>
      <c r="K242" s="247"/>
      <c r="L242" s="226"/>
      <c r="M242" s="226"/>
      <c r="N242" s="226"/>
      <c r="O242" s="226"/>
    </row>
    <row r="243" spans="9:15">
      <c r="I243" s="246"/>
      <c r="J243" s="247"/>
      <c r="K243" s="247"/>
      <c r="L243" s="226"/>
      <c r="M243" s="226"/>
      <c r="N243" s="226"/>
      <c r="O243" s="226"/>
    </row>
    <row r="244" spans="9:15">
      <c r="I244" s="246"/>
      <c r="J244" s="247"/>
      <c r="K244" s="247"/>
      <c r="L244" s="226"/>
      <c r="M244" s="226"/>
      <c r="N244" s="226"/>
      <c r="O244" s="226"/>
    </row>
    <row r="245" spans="9:15">
      <c r="I245" s="246"/>
      <c r="J245" s="247"/>
      <c r="K245" s="247"/>
      <c r="L245" s="226"/>
      <c r="M245" s="226"/>
      <c r="N245" s="226"/>
      <c r="O245" s="226"/>
    </row>
    <row r="246" spans="9:15">
      <c r="I246" s="246"/>
      <c r="J246" s="247"/>
      <c r="K246" s="247"/>
      <c r="L246" s="226"/>
      <c r="M246" s="226"/>
      <c r="N246" s="226"/>
      <c r="O246" s="226"/>
    </row>
    <row r="247" spans="9:15">
      <c r="I247" s="246"/>
      <c r="J247" s="247"/>
      <c r="K247" s="247"/>
      <c r="L247" s="226"/>
      <c r="M247" s="226"/>
      <c r="N247" s="226"/>
      <c r="O247" s="226"/>
    </row>
    <row r="248" spans="9:15">
      <c r="I248" s="246"/>
      <c r="J248" s="247"/>
      <c r="K248" s="247"/>
      <c r="L248" s="226"/>
      <c r="M248" s="226"/>
      <c r="N248" s="226"/>
      <c r="O248" s="226"/>
    </row>
    <row r="249" spans="9:15">
      <c r="I249" s="246"/>
      <c r="J249" s="247"/>
      <c r="K249" s="247"/>
      <c r="L249" s="226"/>
      <c r="M249" s="226"/>
      <c r="N249" s="226"/>
      <c r="O249" s="226"/>
    </row>
    <row r="250" spans="9:15">
      <c r="I250" s="246"/>
      <c r="J250" s="247"/>
      <c r="K250" s="247"/>
      <c r="L250" s="226"/>
      <c r="M250" s="226"/>
      <c r="N250" s="226"/>
      <c r="O250" s="226"/>
    </row>
    <row r="251" spans="9:15">
      <c r="I251" s="246"/>
      <c r="J251" s="247"/>
      <c r="K251" s="247"/>
      <c r="L251" s="226"/>
      <c r="M251" s="226"/>
      <c r="N251" s="226"/>
      <c r="O251" s="226"/>
    </row>
    <row r="252" spans="9:15">
      <c r="I252" s="246"/>
      <c r="J252" s="247"/>
      <c r="K252" s="247"/>
      <c r="L252" s="226"/>
      <c r="M252" s="226"/>
      <c r="N252" s="226"/>
      <c r="O252" s="226"/>
    </row>
    <row r="253" spans="9:15">
      <c r="I253" s="246"/>
      <c r="J253" s="247"/>
      <c r="K253" s="247"/>
      <c r="L253" s="226"/>
      <c r="M253" s="226"/>
      <c r="N253" s="226"/>
      <c r="O253" s="226"/>
    </row>
    <row r="254" spans="9:15">
      <c r="I254" s="246"/>
      <c r="J254" s="247"/>
      <c r="K254" s="247"/>
      <c r="L254" s="226"/>
      <c r="M254" s="226"/>
      <c r="N254" s="226"/>
      <c r="O254" s="226"/>
    </row>
    <row r="255" spans="9:15">
      <c r="I255" s="246"/>
      <c r="J255" s="247"/>
      <c r="K255" s="247"/>
      <c r="L255" s="226"/>
      <c r="M255" s="226"/>
      <c r="N255" s="226"/>
      <c r="O255" s="226"/>
    </row>
    <row r="256" spans="9:15">
      <c r="I256" s="246"/>
      <c r="J256" s="247"/>
      <c r="K256" s="247"/>
      <c r="L256" s="226"/>
      <c r="M256" s="226"/>
      <c r="N256" s="226"/>
      <c r="O256" s="226"/>
    </row>
    <row r="257" spans="9:15">
      <c r="I257" s="246"/>
      <c r="J257" s="247"/>
      <c r="K257" s="247"/>
      <c r="L257" s="226"/>
      <c r="M257" s="226"/>
      <c r="N257" s="226"/>
      <c r="O257" s="226"/>
    </row>
    <row r="258" spans="9:15">
      <c r="I258" s="246"/>
      <c r="J258" s="247"/>
      <c r="K258" s="247"/>
      <c r="L258" s="226"/>
      <c r="M258" s="226"/>
      <c r="N258" s="226"/>
      <c r="O258" s="226"/>
    </row>
    <row r="259" spans="9:15">
      <c r="I259" s="246"/>
      <c r="J259" s="247"/>
      <c r="K259" s="247"/>
      <c r="L259" s="226"/>
      <c r="M259" s="226"/>
      <c r="N259" s="226"/>
      <c r="O259" s="226"/>
    </row>
    <row r="260" spans="9:15">
      <c r="I260" s="246"/>
      <c r="J260" s="247"/>
      <c r="K260" s="247"/>
      <c r="L260" s="226"/>
      <c r="M260" s="226"/>
      <c r="N260" s="226"/>
      <c r="O260" s="226"/>
    </row>
    <row r="261" spans="9:15">
      <c r="I261" s="246"/>
      <c r="J261" s="247"/>
      <c r="K261" s="247"/>
      <c r="L261" s="226"/>
      <c r="M261" s="226"/>
      <c r="N261" s="226"/>
      <c r="O261" s="226"/>
    </row>
    <row r="262" spans="9:15">
      <c r="I262" s="246"/>
      <c r="J262" s="247"/>
      <c r="K262" s="247"/>
      <c r="L262" s="226"/>
      <c r="M262" s="226"/>
      <c r="N262" s="226"/>
      <c r="O262" s="226"/>
    </row>
    <row r="263" spans="9:15">
      <c r="I263" s="246"/>
      <c r="J263" s="247"/>
      <c r="K263" s="247"/>
      <c r="L263" s="226"/>
      <c r="M263" s="226"/>
      <c r="N263" s="226"/>
      <c r="O263" s="226"/>
    </row>
    <row r="264" spans="9:15">
      <c r="I264" s="246"/>
      <c r="J264" s="247"/>
      <c r="K264" s="247"/>
      <c r="L264" s="226"/>
      <c r="M264" s="226"/>
      <c r="N264" s="226"/>
      <c r="O264" s="226"/>
    </row>
    <row r="265" spans="9:15">
      <c r="I265" s="246"/>
      <c r="J265" s="247"/>
      <c r="K265" s="247"/>
      <c r="L265" s="226"/>
      <c r="M265" s="226"/>
      <c r="N265" s="226"/>
      <c r="O265" s="226"/>
    </row>
    <row r="266" spans="9:15">
      <c r="I266" s="246"/>
      <c r="J266" s="247"/>
      <c r="K266" s="247"/>
      <c r="L266" s="226"/>
      <c r="M266" s="226"/>
      <c r="N266" s="226"/>
      <c r="O266" s="226"/>
    </row>
    <row r="267" spans="9:15">
      <c r="I267" s="246"/>
      <c r="J267" s="247"/>
      <c r="K267" s="247"/>
      <c r="L267" s="226"/>
      <c r="M267" s="226"/>
      <c r="N267" s="226"/>
      <c r="O267" s="226"/>
    </row>
    <row r="268" spans="9:15">
      <c r="I268" s="246"/>
      <c r="J268" s="247"/>
      <c r="K268" s="247"/>
      <c r="L268" s="226"/>
      <c r="M268" s="226"/>
      <c r="N268" s="226"/>
      <c r="O268" s="226"/>
    </row>
    <row r="269" spans="9:15">
      <c r="I269" s="246"/>
      <c r="J269" s="247"/>
      <c r="K269" s="247"/>
      <c r="L269" s="226"/>
      <c r="M269" s="226"/>
      <c r="N269" s="226"/>
      <c r="O269" s="226"/>
    </row>
    <row r="270" spans="9:15">
      <c r="I270" s="246"/>
      <c r="J270" s="247"/>
      <c r="K270" s="247"/>
      <c r="L270" s="226"/>
      <c r="M270" s="226"/>
      <c r="N270" s="226"/>
      <c r="O270" s="226"/>
    </row>
    <row r="271" spans="9:15">
      <c r="I271" s="246"/>
      <c r="J271" s="247"/>
      <c r="K271" s="247"/>
      <c r="L271" s="226"/>
      <c r="M271" s="226"/>
      <c r="N271" s="226"/>
      <c r="O271" s="226"/>
    </row>
    <row r="272" spans="9:15">
      <c r="I272" s="246"/>
      <c r="J272" s="247"/>
      <c r="K272" s="247"/>
      <c r="L272" s="226"/>
      <c r="M272" s="226"/>
      <c r="N272" s="226"/>
      <c r="O272" s="226"/>
    </row>
    <row r="273" spans="9:15">
      <c r="I273" s="246"/>
      <c r="J273" s="247"/>
      <c r="K273" s="247"/>
      <c r="L273" s="226"/>
      <c r="M273" s="226"/>
      <c r="N273" s="226"/>
      <c r="O273" s="226"/>
    </row>
    <row r="274" spans="9:15">
      <c r="I274" s="246"/>
      <c r="J274" s="247"/>
      <c r="K274" s="247"/>
      <c r="L274" s="226"/>
      <c r="M274" s="226"/>
      <c r="N274" s="226"/>
      <c r="O274" s="226"/>
    </row>
    <row r="275" spans="9:15">
      <c r="I275" s="246"/>
      <c r="J275" s="247"/>
      <c r="K275" s="247"/>
      <c r="L275" s="226"/>
      <c r="M275" s="226"/>
      <c r="N275" s="226"/>
      <c r="O275" s="226"/>
    </row>
    <row r="276" spans="9:15">
      <c r="I276" s="246"/>
      <c r="J276" s="247"/>
      <c r="K276" s="247"/>
      <c r="L276" s="226"/>
      <c r="M276" s="226"/>
      <c r="N276" s="226"/>
      <c r="O276" s="226"/>
    </row>
    <row r="277" spans="9:15">
      <c r="I277" s="246"/>
      <c r="J277" s="247"/>
      <c r="K277" s="247"/>
      <c r="L277" s="226"/>
      <c r="M277" s="226"/>
      <c r="N277" s="226"/>
      <c r="O277" s="226"/>
    </row>
    <row r="278" spans="9:15">
      <c r="I278" s="246"/>
      <c r="J278" s="247"/>
      <c r="K278" s="247"/>
      <c r="L278" s="226"/>
      <c r="M278" s="226"/>
      <c r="N278" s="226"/>
      <c r="O278" s="226"/>
    </row>
    <row r="279" spans="9:15">
      <c r="I279" s="246"/>
      <c r="J279" s="247"/>
      <c r="K279" s="247"/>
      <c r="L279" s="226"/>
      <c r="M279" s="226"/>
      <c r="N279" s="226"/>
      <c r="O279" s="226"/>
    </row>
    <row r="280" spans="9:15">
      <c r="I280" s="246"/>
      <c r="J280" s="247"/>
      <c r="K280" s="247"/>
      <c r="L280" s="226"/>
      <c r="M280" s="226"/>
      <c r="N280" s="226"/>
      <c r="O280" s="226"/>
    </row>
    <row r="281" spans="9:15">
      <c r="I281" s="246"/>
      <c r="J281" s="247"/>
      <c r="K281" s="247"/>
      <c r="L281" s="226"/>
      <c r="M281" s="226"/>
      <c r="N281" s="226"/>
      <c r="O281" s="226"/>
    </row>
    <row r="282" spans="9:15">
      <c r="I282" s="246"/>
      <c r="J282" s="247"/>
      <c r="K282" s="247"/>
      <c r="L282" s="226"/>
      <c r="M282" s="226"/>
      <c r="N282" s="226"/>
      <c r="O282" s="226"/>
    </row>
    <row r="283" spans="9:15">
      <c r="I283" s="246"/>
      <c r="J283" s="247"/>
      <c r="K283" s="247"/>
      <c r="L283" s="226"/>
      <c r="M283" s="226"/>
      <c r="N283" s="226"/>
      <c r="O283" s="226"/>
    </row>
    <row r="284" spans="9:15">
      <c r="I284" s="246"/>
      <c r="J284" s="247"/>
      <c r="K284" s="247"/>
      <c r="L284" s="226"/>
      <c r="M284" s="226"/>
      <c r="N284" s="226"/>
      <c r="O284" s="226"/>
    </row>
    <row r="285" spans="9:15">
      <c r="I285" s="246"/>
      <c r="J285" s="247"/>
      <c r="K285" s="247"/>
      <c r="L285" s="226"/>
      <c r="M285" s="226"/>
      <c r="N285" s="226"/>
      <c r="O285" s="226"/>
    </row>
    <row r="286" spans="9:15">
      <c r="I286" s="246"/>
      <c r="J286" s="247"/>
      <c r="K286" s="247"/>
      <c r="L286" s="226"/>
      <c r="M286" s="226"/>
      <c r="N286" s="226"/>
      <c r="O286" s="226"/>
    </row>
    <row r="287" spans="9:15">
      <c r="I287" s="246"/>
      <c r="J287" s="247"/>
      <c r="K287" s="247"/>
      <c r="L287" s="226"/>
      <c r="M287" s="226"/>
      <c r="N287" s="226"/>
      <c r="O287" s="226"/>
    </row>
    <row r="288" spans="9:15">
      <c r="I288" s="246"/>
      <c r="J288" s="247"/>
      <c r="K288" s="247"/>
      <c r="L288" s="226"/>
      <c r="M288" s="226"/>
      <c r="N288" s="226"/>
      <c r="O288" s="226"/>
    </row>
    <row r="289" spans="9:15">
      <c r="I289" s="246"/>
      <c r="J289" s="247"/>
      <c r="K289" s="247"/>
      <c r="L289" s="226"/>
      <c r="M289" s="226"/>
      <c r="N289" s="226"/>
      <c r="O289" s="226"/>
    </row>
    <row r="290" spans="9:15">
      <c r="I290" s="246"/>
      <c r="J290" s="247"/>
      <c r="K290" s="247"/>
      <c r="L290" s="226"/>
      <c r="M290" s="226"/>
      <c r="N290" s="226"/>
      <c r="O290" s="226"/>
    </row>
    <row r="291" spans="9:15">
      <c r="I291" s="246"/>
      <c r="J291" s="247"/>
      <c r="K291" s="247"/>
      <c r="L291" s="226"/>
      <c r="M291" s="226"/>
      <c r="N291" s="226"/>
      <c r="O291" s="226"/>
    </row>
    <row r="292" spans="9:15">
      <c r="I292" s="246"/>
      <c r="J292" s="247"/>
      <c r="K292" s="247"/>
      <c r="L292" s="226"/>
      <c r="M292" s="226"/>
      <c r="N292" s="226"/>
      <c r="O292" s="226"/>
    </row>
    <row r="293" spans="9:15">
      <c r="I293" s="246"/>
      <c r="J293" s="247"/>
      <c r="K293" s="247"/>
      <c r="L293" s="226"/>
      <c r="M293" s="226"/>
      <c r="N293" s="226"/>
      <c r="O293" s="226"/>
    </row>
    <row r="294" spans="9:15">
      <c r="I294" s="246"/>
      <c r="J294" s="247"/>
      <c r="K294" s="247"/>
      <c r="L294" s="226"/>
      <c r="M294" s="226"/>
      <c r="N294" s="226"/>
      <c r="O294" s="226"/>
    </row>
    <row r="295" spans="9:15">
      <c r="I295" s="246"/>
      <c r="J295" s="247"/>
      <c r="K295" s="247"/>
      <c r="L295" s="226"/>
      <c r="M295" s="226"/>
      <c r="N295" s="226"/>
      <c r="O295" s="226"/>
    </row>
    <row r="296" spans="9:15">
      <c r="I296" s="246"/>
      <c r="J296" s="247"/>
      <c r="K296" s="247"/>
      <c r="L296" s="226"/>
      <c r="M296" s="226"/>
      <c r="N296" s="226"/>
      <c r="O296" s="226"/>
    </row>
    <row r="297" spans="9:15">
      <c r="I297" s="246"/>
      <c r="J297" s="247"/>
      <c r="K297" s="247"/>
      <c r="L297" s="226"/>
      <c r="M297" s="226"/>
      <c r="N297" s="226"/>
      <c r="O297" s="226"/>
    </row>
    <row r="298" spans="9:15">
      <c r="I298" s="246"/>
      <c r="J298" s="247"/>
      <c r="K298" s="247"/>
      <c r="L298" s="226"/>
      <c r="M298" s="226"/>
      <c r="N298" s="226"/>
      <c r="O298" s="226"/>
    </row>
    <row r="299" spans="9:15">
      <c r="I299" s="246"/>
      <c r="J299" s="247"/>
      <c r="K299" s="247"/>
      <c r="L299" s="226"/>
      <c r="M299" s="226"/>
      <c r="N299" s="226"/>
      <c r="O299" s="226"/>
    </row>
    <row r="300" spans="9:15">
      <c r="I300" s="246"/>
      <c r="J300" s="247"/>
      <c r="K300" s="247"/>
      <c r="L300" s="226"/>
      <c r="M300" s="226"/>
      <c r="N300" s="226"/>
      <c r="O300" s="226"/>
    </row>
    <row r="301" spans="9:15">
      <c r="I301" s="246"/>
      <c r="J301" s="247"/>
      <c r="K301" s="247"/>
      <c r="L301" s="226"/>
      <c r="M301" s="226"/>
      <c r="N301" s="226"/>
      <c r="O301" s="226"/>
    </row>
    <row r="302" spans="9:15">
      <c r="I302" s="246"/>
      <c r="J302" s="247"/>
      <c r="K302" s="247"/>
      <c r="L302" s="226"/>
      <c r="M302" s="226"/>
      <c r="N302" s="226"/>
      <c r="O302" s="226"/>
    </row>
    <row r="303" spans="9:15">
      <c r="I303" s="246"/>
      <c r="J303" s="247"/>
      <c r="K303" s="247"/>
      <c r="L303" s="226"/>
      <c r="M303" s="226"/>
      <c r="N303" s="226"/>
      <c r="O303" s="226"/>
    </row>
    <row r="304" spans="9:15">
      <c r="I304" s="246"/>
      <c r="J304" s="247"/>
      <c r="K304" s="247"/>
      <c r="L304" s="226"/>
      <c r="M304" s="226"/>
      <c r="N304" s="226"/>
      <c r="O304" s="226"/>
    </row>
    <row r="305" spans="9:15">
      <c r="I305" s="246"/>
      <c r="J305" s="247"/>
      <c r="K305" s="247"/>
      <c r="L305" s="226"/>
      <c r="M305" s="226"/>
      <c r="N305" s="226"/>
      <c r="O305" s="226"/>
    </row>
    <row r="306" spans="9:15">
      <c r="I306" s="246"/>
      <c r="J306" s="247"/>
      <c r="K306" s="247"/>
      <c r="L306" s="226"/>
      <c r="M306" s="226"/>
      <c r="N306" s="226"/>
      <c r="O306" s="226"/>
    </row>
    <row r="307" spans="9:15">
      <c r="I307" s="246"/>
      <c r="J307" s="247"/>
      <c r="K307" s="247"/>
      <c r="L307" s="226"/>
      <c r="M307" s="226"/>
      <c r="N307" s="226"/>
      <c r="O307" s="226"/>
    </row>
    <row r="308" spans="9:15">
      <c r="I308" s="246"/>
      <c r="J308" s="247"/>
      <c r="K308" s="247"/>
      <c r="L308" s="226"/>
      <c r="M308" s="226"/>
      <c r="N308" s="226"/>
      <c r="O308" s="226"/>
    </row>
    <row r="309" spans="9:15">
      <c r="I309" s="246"/>
      <c r="J309" s="247"/>
      <c r="K309" s="247"/>
      <c r="L309" s="226"/>
      <c r="M309" s="226"/>
      <c r="N309" s="226"/>
      <c r="O309" s="226"/>
    </row>
    <row r="310" spans="9:15">
      <c r="I310" s="246"/>
      <c r="J310" s="247"/>
      <c r="K310" s="247"/>
      <c r="L310" s="226"/>
      <c r="M310" s="226"/>
      <c r="N310" s="226"/>
      <c r="O310" s="226"/>
    </row>
    <row r="311" spans="9:15">
      <c r="I311" s="246"/>
      <c r="J311" s="247"/>
      <c r="K311" s="247"/>
      <c r="L311" s="226"/>
      <c r="M311" s="226"/>
      <c r="N311" s="226"/>
      <c r="O311" s="226"/>
    </row>
    <row r="312" spans="9:15">
      <c r="I312" s="246"/>
      <c r="J312" s="247"/>
      <c r="K312" s="247"/>
      <c r="L312" s="226"/>
      <c r="M312" s="226"/>
      <c r="N312" s="226"/>
      <c r="O312" s="226"/>
    </row>
    <row r="313" spans="9:15">
      <c r="I313" s="246"/>
      <c r="J313" s="247"/>
      <c r="K313" s="247"/>
      <c r="L313" s="226"/>
      <c r="M313" s="226"/>
      <c r="N313" s="226"/>
      <c r="O313" s="226"/>
    </row>
    <row r="314" spans="9:15">
      <c r="I314" s="246"/>
      <c r="J314" s="247"/>
      <c r="K314" s="247"/>
      <c r="L314" s="226"/>
      <c r="M314" s="226"/>
      <c r="N314" s="226"/>
      <c r="O314" s="226"/>
    </row>
    <row r="315" spans="9:15">
      <c r="I315" s="246"/>
      <c r="J315" s="247"/>
      <c r="K315" s="247"/>
      <c r="L315" s="226"/>
      <c r="M315" s="226"/>
      <c r="N315" s="226"/>
      <c r="O315" s="226"/>
    </row>
    <row r="316" spans="9:15">
      <c r="I316" s="246"/>
      <c r="J316" s="247"/>
      <c r="K316" s="247"/>
      <c r="L316" s="226"/>
      <c r="M316" s="226"/>
      <c r="N316" s="226"/>
      <c r="O316" s="226"/>
    </row>
    <row r="317" spans="9:15">
      <c r="I317" s="246"/>
      <c r="J317" s="247"/>
      <c r="K317" s="247"/>
      <c r="L317" s="226"/>
      <c r="M317" s="226"/>
      <c r="N317" s="226"/>
      <c r="O317" s="226"/>
    </row>
    <row r="318" spans="9:15">
      <c r="I318" s="246"/>
      <c r="J318" s="247"/>
      <c r="K318" s="247"/>
      <c r="L318" s="226"/>
      <c r="M318" s="226"/>
      <c r="N318" s="226"/>
      <c r="O318" s="226"/>
    </row>
    <row r="319" spans="9:15">
      <c r="I319" s="246"/>
      <c r="J319" s="247"/>
      <c r="K319" s="247"/>
      <c r="L319" s="226"/>
      <c r="M319" s="226"/>
      <c r="N319" s="226"/>
      <c r="O319" s="226"/>
    </row>
    <row r="320" spans="9:15">
      <c r="I320" s="246"/>
      <c r="J320" s="247"/>
      <c r="K320" s="247"/>
      <c r="L320" s="226"/>
      <c r="M320" s="226"/>
      <c r="N320" s="226"/>
      <c r="O320" s="226"/>
    </row>
    <row r="321" spans="9:15">
      <c r="I321" s="246"/>
      <c r="J321" s="247"/>
      <c r="K321" s="247"/>
      <c r="L321" s="226"/>
      <c r="M321" s="226"/>
      <c r="N321" s="226"/>
      <c r="O321" s="226"/>
    </row>
    <row r="322" spans="9:15">
      <c r="I322" s="246"/>
      <c r="J322" s="247"/>
      <c r="K322" s="247"/>
      <c r="L322" s="226"/>
      <c r="M322" s="226"/>
      <c r="N322" s="226"/>
      <c r="O322" s="226"/>
    </row>
    <row r="323" spans="9:15">
      <c r="I323" s="246"/>
      <c r="J323" s="247"/>
      <c r="K323" s="247"/>
      <c r="L323" s="226"/>
      <c r="M323" s="226"/>
      <c r="N323" s="226"/>
      <c r="O323" s="226"/>
    </row>
    <row r="324" spans="9:15">
      <c r="I324" s="246"/>
      <c r="J324" s="247"/>
      <c r="K324" s="247"/>
      <c r="L324" s="226"/>
      <c r="M324" s="226"/>
      <c r="N324" s="226"/>
      <c r="O324" s="226"/>
    </row>
    <row r="325" spans="9:15">
      <c r="I325" s="246"/>
      <c r="J325" s="247"/>
      <c r="K325" s="247"/>
      <c r="L325" s="226"/>
      <c r="M325" s="226"/>
      <c r="N325" s="226"/>
      <c r="O325" s="226"/>
    </row>
    <row r="326" spans="9:15">
      <c r="I326" s="246"/>
      <c r="J326" s="247"/>
      <c r="K326" s="247"/>
      <c r="L326" s="226"/>
      <c r="M326" s="226"/>
      <c r="N326" s="226"/>
      <c r="O326" s="226"/>
    </row>
    <row r="327" spans="9:15">
      <c r="I327" s="246"/>
      <c r="J327" s="247"/>
      <c r="K327" s="247"/>
      <c r="L327" s="226"/>
      <c r="M327" s="226"/>
      <c r="N327" s="226"/>
      <c r="O327" s="226"/>
    </row>
    <row r="328" spans="9:15">
      <c r="I328" s="246"/>
      <c r="J328" s="247"/>
      <c r="K328" s="247"/>
      <c r="L328" s="226"/>
      <c r="M328" s="226"/>
      <c r="N328" s="226"/>
      <c r="O328" s="226"/>
    </row>
    <row r="329" spans="9:15">
      <c r="I329" s="246"/>
      <c r="J329" s="247"/>
      <c r="K329" s="247"/>
      <c r="L329" s="226"/>
      <c r="M329" s="226"/>
      <c r="N329" s="226"/>
      <c r="O329" s="226"/>
    </row>
    <row r="330" spans="9:15">
      <c r="I330" s="246"/>
      <c r="J330" s="247"/>
      <c r="K330" s="247"/>
      <c r="L330" s="226"/>
      <c r="M330" s="226"/>
      <c r="N330" s="226"/>
      <c r="O330" s="226"/>
    </row>
    <row r="331" spans="9:15">
      <c r="I331" s="246"/>
      <c r="J331" s="247"/>
      <c r="K331" s="247"/>
      <c r="L331" s="226"/>
      <c r="M331" s="226"/>
      <c r="N331" s="226"/>
      <c r="O331" s="226"/>
    </row>
    <row r="332" spans="9:15">
      <c r="I332" s="246"/>
      <c r="J332" s="247"/>
      <c r="K332" s="247"/>
      <c r="L332" s="226"/>
      <c r="M332" s="226"/>
      <c r="N332" s="226"/>
      <c r="O332" s="226"/>
    </row>
    <row r="333" spans="9:15">
      <c r="I333" s="246"/>
      <c r="J333" s="247"/>
      <c r="K333" s="247"/>
      <c r="L333" s="226"/>
      <c r="M333" s="226"/>
      <c r="N333" s="226"/>
      <c r="O333" s="226"/>
    </row>
    <row r="334" spans="9:15">
      <c r="I334" s="246"/>
      <c r="J334" s="247"/>
      <c r="K334" s="247"/>
      <c r="L334" s="226"/>
      <c r="M334" s="226"/>
      <c r="N334" s="226"/>
      <c r="O334" s="226"/>
    </row>
    <row r="335" spans="9:15">
      <c r="I335" s="246"/>
      <c r="J335" s="247"/>
      <c r="K335" s="247"/>
      <c r="L335" s="226"/>
      <c r="M335" s="226"/>
      <c r="N335" s="226"/>
      <c r="O335" s="226"/>
    </row>
    <row r="336" spans="9:15">
      <c r="I336" s="246"/>
      <c r="J336" s="247"/>
      <c r="K336" s="247"/>
      <c r="L336" s="226"/>
      <c r="M336" s="226"/>
      <c r="N336" s="226"/>
      <c r="O336" s="226"/>
    </row>
    <row r="337" spans="9:15">
      <c r="I337" s="246"/>
      <c r="J337" s="247"/>
      <c r="K337" s="247"/>
      <c r="L337" s="226"/>
      <c r="M337" s="226"/>
      <c r="N337" s="226"/>
      <c r="O337" s="226"/>
    </row>
    <row r="338" spans="9:15">
      <c r="I338" s="246"/>
      <c r="J338" s="247"/>
      <c r="K338" s="247"/>
      <c r="L338" s="226"/>
      <c r="M338" s="226"/>
      <c r="N338" s="226"/>
      <c r="O338" s="226"/>
    </row>
    <row r="339" spans="9:15">
      <c r="I339" s="246"/>
      <c r="J339" s="247"/>
      <c r="K339" s="247"/>
      <c r="L339" s="226"/>
      <c r="M339" s="226"/>
      <c r="N339" s="226"/>
      <c r="O339" s="226"/>
    </row>
    <row r="340" spans="9:15">
      <c r="I340" s="246"/>
      <c r="J340" s="247"/>
      <c r="K340" s="247"/>
      <c r="L340" s="226"/>
      <c r="M340" s="226"/>
      <c r="N340" s="226"/>
      <c r="O340" s="226"/>
    </row>
    <row r="341" spans="9:15">
      <c r="I341" s="246"/>
      <c r="J341" s="247"/>
      <c r="K341" s="247"/>
      <c r="L341" s="226"/>
      <c r="M341" s="226"/>
      <c r="N341" s="226"/>
      <c r="O341" s="226"/>
    </row>
    <row r="342" spans="9:15">
      <c r="I342" s="246"/>
      <c r="J342" s="247"/>
      <c r="K342" s="247"/>
      <c r="L342" s="226"/>
      <c r="M342" s="226"/>
      <c r="N342" s="226"/>
      <c r="O342" s="226"/>
    </row>
    <row r="343" spans="9:15">
      <c r="I343" s="246"/>
      <c r="J343" s="247"/>
      <c r="K343" s="247"/>
      <c r="L343" s="226"/>
      <c r="M343" s="226"/>
      <c r="N343" s="226"/>
      <c r="O343" s="226"/>
    </row>
    <row r="344" spans="9:15">
      <c r="I344" s="246"/>
      <c r="J344" s="247"/>
      <c r="K344" s="247"/>
      <c r="L344" s="226"/>
      <c r="M344" s="226"/>
      <c r="N344" s="226"/>
      <c r="O344" s="226"/>
    </row>
    <row r="345" spans="9:15">
      <c r="I345" s="246"/>
      <c r="J345" s="247"/>
      <c r="K345" s="247"/>
      <c r="L345" s="226"/>
      <c r="M345" s="226"/>
      <c r="N345" s="226"/>
      <c r="O345" s="226"/>
    </row>
    <row r="346" spans="9:15">
      <c r="I346" s="246"/>
      <c r="J346" s="247"/>
      <c r="K346" s="247"/>
      <c r="L346" s="226"/>
      <c r="M346" s="226"/>
      <c r="N346" s="226"/>
      <c r="O346" s="226"/>
    </row>
    <row r="347" spans="9:15">
      <c r="I347" s="246"/>
      <c r="J347" s="247"/>
      <c r="K347" s="247"/>
      <c r="L347" s="226"/>
      <c r="M347" s="226"/>
      <c r="N347" s="226"/>
      <c r="O347" s="226"/>
    </row>
    <row r="348" spans="9:15">
      <c r="I348" s="246"/>
      <c r="J348" s="247"/>
      <c r="K348" s="247"/>
      <c r="L348" s="226"/>
      <c r="M348" s="226"/>
      <c r="N348" s="226"/>
      <c r="O348" s="226"/>
    </row>
    <row r="349" spans="9:15">
      <c r="I349" s="246"/>
      <c r="J349" s="247"/>
      <c r="K349" s="247"/>
      <c r="L349" s="226"/>
      <c r="M349" s="226"/>
      <c r="N349" s="226"/>
      <c r="O349" s="226"/>
    </row>
    <row r="350" spans="9:15">
      <c r="I350" s="246"/>
      <c r="J350" s="247"/>
      <c r="K350" s="247"/>
      <c r="L350" s="226"/>
      <c r="M350" s="226"/>
      <c r="N350" s="226"/>
      <c r="O350" s="226"/>
    </row>
    <row r="351" spans="9:15">
      <c r="I351" s="246"/>
      <c r="J351" s="247"/>
      <c r="K351" s="247"/>
      <c r="L351" s="226"/>
      <c r="M351" s="226"/>
      <c r="N351" s="226"/>
      <c r="O351" s="226"/>
    </row>
    <row r="352" spans="9:15">
      <c r="I352" s="246"/>
      <c r="J352" s="247"/>
      <c r="K352" s="247"/>
      <c r="L352" s="226"/>
      <c r="M352" s="226"/>
      <c r="N352" s="226"/>
      <c r="O352" s="226"/>
    </row>
    <row r="353" spans="9:15">
      <c r="I353" s="246"/>
      <c r="J353" s="247"/>
      <c r="K353" s="247"/>
      <c r="L353" s="226"/>
      <c r="M353" s="226"/>
      <c r="N353" s="226"/>
      <c r="O353" s="226"/>
    </row>
    <row r="354" spans="9:15">
      <c r="I354" s="246"/>
      <c r="J354" s="247"/>
      <c r="K354" s="247"/>
      <c r="L354" s="226"/>
      <c r="M354" s="226"/>
      <c r="N354" s="226"/>
      <c r="O354" s="226"/>
    </row>
    <row r="355" spans="9:15">
      <c r="I355" s="246"/>
      <c r="J355" s="247"/>
      <c r="K355" s="247"/>
      <c r="L355" s="226"/>
      <c r="M355" s="226"/>
      <c r="N355" s="226"/>
      <c r="O355" s="226"/>
    </row>
    <row r="356" spans="9:15">
      <c r="I356" s="246"/>
      <c r="J356" s="247"/>
      <c r="K356" s="247"/>
      <c r="L356" s="226"/>
      <c r="M356" s="226"/>
      <c r="N356" s="226"/>
      <c r="O356" s="226"/>
    </row>
    <row r="357" spans="9:15">
      <c r="I357" s="246"/>
      <c r="J357" s="247"/>
      <c r="K357" s="247"/>
      <c r="L357" s="226"/>
      <c r="M357" s="226"/>
      <c r="N357" s="226"/>
      <c r="O357" s="226"/>
    </row>
    <row r="358" spans="9:15">
      <c r="I358" s="246"/>
      <c r="J358" s="247"/>
      <c r="K358" s="247"/>
      <c r="L358" s="226"/>
      <c r="M358" s="226"/>
      <c r="N358" s="226"/>
      <c r="O358" s="226"/>
    </row>
    <row r="359" spans="9:15">
      <c r="I359" s="246"/>
      <c r="J359" s="247"/>
      <c r="K359" s="247"/>
      <c r="L359" s="226"/>
      <c r="M359" s="226"/>
      <c r="N359" s="226"/>
      <c r="O359" s="226"/>
    </row>
    <row r="360" spans="9:15">
      <c r="I360" s="246"/>
      <c r="J360" s="247"/>
      <c r="K360" s="247"/>
      <c r="L360" s="226"/>
      <c r="M360" s="226"/>
      <c r="N360" s="226"/>
      <c r="O360" s="226"/>
    </row>
    <row r="361" spans="9:15">
      <c r="I361" s="246"/>
      <c r="J361" s="247"/>
      <c r="K361" s="247"/>
      <c r="L361" s="226"/>
      <c r="M361" s="226"/>
      <c r="N361" s="226"/>
      <c r="O361" s="226"/>
    </row>
    <row r="362" spans="9:15">
      <c r="I362" s="246"/>
      <c r="J362" s="247"/>
      <c r="K362" s="247"/>
      <c r="L362" s="226"/>
      <c r="M362" s="226"/>
      <c r="N362" s="226"/>
      <c r="O362" s="226"/>
    </row>
    <row r="363" spans="9:15">
      <c r="I363" s="246"/>
      <c r="J363" s="247"/>
      <c r="K363" s="247"/>
      <c r="L363" s="226"/>
      <c r="M363" s="226"/>
      <c r="N363" s="226"/>
      <c r="O363" s="226"/>
    </row>
    <row r="364" spans="9:15">
      <c r="I364" s="246"/>
      <c r="J364" s="247"/>
      <c r="K364" s="247"/>
      <c r="L364" s="226"/>
      <c r="M364" s="226"/>
      <c r="N364" s="226"/>
      <c r="O364" s="226"/>
    </row>
    <row r="365" spans="9:15">
      <c r="I365" s="246"/>
      <c r="J365" s="247"/>
      <c r="K365" s="247"/>
      <c r="L365" s="226"/>
      <c r="M365" s="226"/>
      <c r="N365" s="226"/>
      <c r="O365" s="226"/>
    </row>
    <row r="366" spans="9:15">
      <c r="I366" s="246"/>
      <c r="J366" s="247"/>
      <c r="K366" s="247"/>
      <c r="L366" s="226"/>
      <c r="M366" s="226"/>
      <c r="N366" s="226"/>
      <c r="O366" s="226"/>
    </row>
    <row r="367" spans="9:15">
      <c r="I367" s="246"/>
      <c r="J367" s="247"/>
      <c r="K367" s="247"/>
      <c r="L367" s="226"/>
      <c r="M367" s="226"/>
      <c r="N367" s="226"/>
      <c r="O367" s="226"/>
    </row>
    <row r="368" spans="9:15">
      <c r="I368" s="246"/>
      <c r="J368" s="247"/>
      <c r="K368" s="247"/>
      <c r="L368" s="226"/>
      <c r="M368" s="226"/>
      <c r="N368" s="226"/>
      <c r="O368" s="226"/>
    </row>
    <row r="369" spans="9:15">
      <c r="I369" s="246"/>
      <c r="J369" s="247"/>
      <c r="K369" s="247"/>
      <c r="L369" s="226"/>
      <c r="M369" s="226"/>
      <c r="N369" s="226"/>
      <c r="O369" s="226"/>
    </row>
    <row r="370" spans="9:15">
      <c r="I370" s="246"/>
      <c r="J370" s="247"/>
      <c r="K370" s="247"/>
      <c r="L370" s="226"/>
      <c r="M370" s="226"/>
      <c r="N370" s="226"/>
      <c r="O370" s="226"/>
    </row>
    <row r="371" spans="9:15">
      <c r="I371" s="246"/>
      <c r="J371" s="247"/>
      <c r="K371" s="247"/>
      <c r="L371" s="226"/>
      <c r="M371" s="226"/>
      <c r="N371" s="226"/>
      <c r="O371" s="226"/>
    </row>
    <row r="372" spans="9:15">
      <c r="I372" s="246"/>
      <c r="J372" s="247"/>
      <c r="K372" s="247"/>
      <c r="L372" s="226"/>
      <c r="M372" s="226"/>
      <c r="N372" s="226"/>
      <c r="O372" s="226"/>
    </row>
    <row r="373" spans="9:15">
      <c r="I373" s="246"/>
      <c r="J373" s="247"/>
      <c r="K373" s="247"/>
      <c r="L373" s="226"/>
      <c r="M373" s="226"/>
      <c r="N373" s="226"/>
      <c r="O373" s="226"/>
    </row>
    <row r="374" spans="9:15">
      <c r="I374" s="246"/>
      <c r="J374" s="247"/>
      <c r="K374" s="247"/>
      <c r="L374" s="226"/>
      <c r="M374" s="226"/>
      <c r="N374" s="226"/>
      <c r="O374" s="226"/>
    </row>
    <row r="375" spans="9:15">
      <c r="I375" s="246"/>
      <c r="J375" s="247"/>
      <c r="K375" s="247"/>
      <c r="L375" s="226"/>
      <c r="M375" s="226"/>
      <c r="N375" s="226"/>
      <c r="O375" s="226"/>
    </row>
    <row r="376" spans="9:15">
      <c r="I376" s="246"/>
      <c r="J376" s="247"/>
      <c r="K376" s="247"/>
      <c r="L376" s="226"/>
      <c r="M376" s="226"/>
      <c r="N376" s="226"/>
      <c r="O376" s="226"/>
    </row>
    <row r="377" spans="9:15">
      <c r="I377" s="246"/>
      <c r="J377" s="247"/>
      <c r="K377" s="247"/>
      <c r="L377" s="226"/>
      <c r="M377" s="226"/>
      <c r="N377" s="226"/>
      <c r="O377" s="226"/>
    </row>
    <row r="378" spans="9:15">
      <c r="I378" s="246"/>
      <c r="J378" s="247"/>
      <c r="K378" s="247"/>
      <c r="L378" s="226"/>
      <c r="M378" s="226"/>
      <c r="N378" s="226"/>
      <c r="O378" s="226"/>
    </row>
    <row r="379" spans="9:15">
      <c r="I379" s="246"/>
      <c r="J379" s="247"/>
      <c r="K379" s="247"/>
      <c r="L379" s="226"/>
      <c r="M379" s="226"/>
      <c r="N379" s="226"/>
      <c r="O379" s="226"/>
    </row>
    <row r="380" spans="9:15">
      <c r="I380" s="246"/>
      <c r="J380" s="247"/>
      <c r="K380" s="247"/>
      <c r="L380" s="226"/>
      <c r="M380" s="226"/>
      <c r="N380" s="226"/>
      <c r="O380" s="226"/>
    </row>
    <row r="381" spans="9:15">
      <c r="I381" s="246"/>
      <c r="J381" s="247"/>
      <c r="K381" s="247"/>
      <c r="L381" s="226"/>
      <c r="M381" s="226"/>
      <c r="N381" s="226"/>
      <c r="O381" s="226"/>
    </row>
    <row r="382" spans="9:15">
      <c r="I382" s="246"/>
      <c r="J382" s="247"/>
      <c r="K382" s="247"/>
      <c r="L382" s="226"/>
      <c r="M382" s="226"/>
      <c r="N382" s="226"/>
      <c r="O382" s="226"/>
    </row>
    <row r="383" spans="9:15">
      <c r="I383" s="246"/>
      <c r="J383" s="247"/>
      <c r="K383" s="247"/>
      <c r="L383" s="226"/>
      <c r="M383" s="226"/>
      <c r="N383" s="226"/>
      <c r="O383" s="226"/>
    </row>
    <row r="384" spans="9:15">
      <c r="I384" s="246"/>
      <c r="J384" s="247"/>
      <c r="K384" s="247"/>
      <c r="L384" s="226"/>
      <c r="M384" s="226"/>
      <c r="N384" s="226"/>
      <c r="O384" s="226"/>
    </row>
    <row r="385" spans="9:15">
      <c r="I385" s="246"/>
      <c r="J385" s="247"/>
      <c r="K385" s="247"/>
      <c r="L385" s="226"/>
      <c r="M385" s="226"/>
      <c r="N385" s="226"/>
      <c r="O385" s="226"/>
    </row>
    <row r="386" spans="9:15">
      <c r="I386" s="246"/>
      <c r="J386" s="247"/>
      <c r="K386" s="247"/>
      <c r="L386" s="226"/>
      <c r="M386" s="226"/>
      <c r="N386" s="226"/>
      <c r="O386" s="226"/>
    </row>
    <row r="387" spans="9:15">
      <c r="I387" s="246"/>
      <c r="J387" s="247"/>
      <c r="K387" s="247"/>
      <c r="L387" s="226"/>
      <c r="M387" s="226"/>
      <c r="N387" s="226"/>
      <c r="O387" s="226"/>
    </row>
    <row r="388" spans="9:15">
      <c r="I388" s="246"/>
      <c r="J388" s="247"/>
      <c r="K388" s="247"/>
      <c r="L388" s="226"/>
      <c r="M388" s="226"/>
      <c r="N388" s="226"/>
      <c r="O388" s="226"/>
    </row>
    <row r="389" spans="9:15">
      <c r="I389" s="246"/>
      <c r="J389" s="247"/>
      <c r="K389" s="247"/>
      <c r="L389" s="226"/>
      <c r="M389" s="226"/>
      <c r="N389" s="226"/>
      <c r="O389" s="226"/>
    </row>
    <row r="390" spans="9:15">
      <c r="I390" s="246"/>
      <c r="J390" s="247"/>
      <c r="K390" s="247"/>
      <c r="L390" s="226"/>
      <c r="M390" s="226"/>
      <c r="N390" s="226"/>
      <c r="O390" s="226"/>
    </row>
    <row r="391" spans="9:15">
      <c r="I391" s="246"/>
      <c r="J391" s="247"/>
      <c r="K391" s="247"/>
      <c r="L391" s="226"/>
      <c r="M391" s="226"/>
      <c r="N391" s="226"/>
      <c r="O391" s="226"/>
    </row>
    <row r="392" spans="9:15">
      <c r="I392" s="246"/>
      <c r="J392" s="247"/>
      <c r="K392" s="247"/>
      <c r="L392" s="226"/>
      <c r="M392" s="226"/>
      <c r="N392" s="226"/>
      <c r="O392" s="226"/>
    </row>
    <row r="393" spans="9:15">
      <c r="I393" s="246"/>
      <c r="J393" s="247"/>
      <c r="K393" s="247"/>
      <c r="L393" s="226"/>
      <c r="M393" s="226"/>
      <c r="N393" s="226"/>
      <c r="O393" s="226"/>
    </row>
    <row r="394" spans="9:15">
      <c r="I394" s="246"/>
      <c r="J394" s="247"/>
      <c r="K394" s="247"/>
      <c r="L394" s="226"/>
      <c r="M394" s="226"/>
      <c r="N394" s="226"/>
      <c r="O394" s="226"/>
    </row>
    <row r="395" spans="9:15">
      <c r="I395" s="246"/>
      <c r="J395" s="247"/>
      <c r="K395" s="247"/>
      <c r="L395" s="226"/>
      <c r="M395" s="226"/>
      <c r="N395" s="226"/>
      <c r="O395" s="226"/>
    </row>
    <row r="396" spans="9:15">
      <c r="I396" s="246"/>
      <c r="J396" s="247"/>
      <c r="K396" s="247"/>
      <c r="L396" s="226"/>
      <c r="M396" s="226"/>
      <c r="N396" s="226"/>
      <c r="O396" s="226"/>
    </row>
    <row r="397" spans="9:15">
      <c r="I397" s="246"/>
      <c r="J397" s="247"/>
      <c r="K397" s="247"/>
      <c r="L397" s="226"/>
      <c r="M397" s="226"/>
      <c r="N397" s="226"/>
      <c r="O397" s="226"/>
    </row>
    <row r="398" spans="9:15">
      <c r="I398" s="246"/>
      <c r="J398" s="247"/>
      <c r="K398" s="247"/>
      <c r="L398" s="226"/>
      <c r="M398" s="226"/>
      <c r="N398" s="226"/>
      <c r="O398" s="226"/>
    </row>
    <row r="399" spans="9:15">
      <c r="I399" s="246"/>
      <c r="J399" s="247"/>
      <c r="K399" s="247"/>
      <c r="L399" s="226"/>
      <c r="M399" s="226"/>
      <c r="N399" s="226"/>
      <c r="O399" s="226"/>
    </row>
    <row r="400" spans="9:15">
      <c r="I400" s="246"/>
      <c r="J400" s="247"/>
      <c r="K400" s="247"/>
      <c r="L400" s="226"/>
      <c r="M400" s="226"/>
      <c r="N400" s="226"/>
      <c r="O400" s="226"/>
    </row>
    <row r="401" spans="9:15">
      <c r="I401" s="246"/>
      <c r="J401" s="247"/>
      <c r="K401" s="247"/>
      <c r="L401" s="226"/>
      <c r="M401" s="226"/>
      <c r="N401" s="226"/>
      <c r="O401" s="226"/>
    </row>
    <row r="402" spans="9:15">
      <c r="I402" s="246"/>
      <c r="J402" s="247"/>
      <c r="K402" s="247"/>
      <c r="L402" s="226"/>
      <c r="M402" s="226"/>
      <c r="N402" s="226"/>
      <c r="O402" s="226"/>
    </row>
    <row r="403" spans="9:15">
      <c r="I403" s="246"/>
      <c r="J403" s="247"/>
      <c r="K403" s="247"/>
      <c r="L403" s="226"/>
      <c r="M403" s="226"/>
      <c r="N403" s="226"/>
      <c r="O403" s="226"/>
    </row>
    <row r="404" spans="9:15">
      <c r="I404" s="246"/>
      <c r="J404" s="247"/>
      <c r="K404" s="247"/>
      <c r="L404" s="226"/>
      <c r="M404" s="226"/>
      <c r="N404" s="226"/>
      <c r="O404" s="226"/>
    </row>
    <row r="405" spans="9:15">
      <c r="I405" s="246"/>
      <c r="J405" s="247"/>
      <c r="K405" s="247"/>
      <c r="L405" s="226"/>
      <c r="M405" s="226"/>
      <c r="N405" s="226"/>
      <c r="O405" s="226"/>
    </row>
    <row r="406" spans="9:15">
      <c r="I406" s="246"/>
      <c r="J406" s="247"/>
      <c r="K406" s="247"/>
      <c r="L406" s="226"/>
      <c r="M406" s="226"/>
      <c r="N406" s="226"/>
      <c r="O406" s="226"/>
    </row>
    <row r="407" spans="9:15">
      <c r="I407" s="246"/>
      <c r="J407" s="247"/>
      <c r="K407" s="247"/>
      <c r="L407" s="226"/>
      <c r="M407" s="226"/>
      <c r="N407" s="226"/>
      <c r="O407" s="226"/>
    </row>
    <row r="408" spans="9:15">
      <c r="I408" s="246"/>
      <c r="J408" s="247"/>
      <c r="K408" s="247"/>
      <c r="L408" s="226"/>
      <c r="M408" s="226"/>
      <c r="N408" s="226"/>
      <c r="O408" s="226"/>
    </row>
    <row r="409" spans="9:15">
      <c r="I409" s="246"/>
      <c r="J409" s="247"/>
      <c r="K409" s="247"/>
      <c r="L409" s="226"/>
      <c r="M409" s="226"/>
      <c r="N409" s="226"/>
      <c r="O409" s="226"/>
    </row>
    <row r="410" spans="9:15">
      <c r="I410" s="246"/>
      <c r="J410" s="247"/>
      <c r="K410" s="247"/>
      <c r="L410" s="226"/>
      <c r="M410" s="226"/>
      <c r="N410" s="226"/>
      <c r="O410" s="226"/>
    </row>
    <row r="411" spans="9:15">
      <c r="I411" s="246"/>
      <c r="J411" s="247"/>
      <c r="K411" s="247"/>
      <c r="L411" s="226"/>
      <c r="M411" s="226"/>
      <c r="N411" s="226"/>
      <c r="O411" s="226"/>
    </row>
    <row r="412" spans="9:15">
      <c r="I412" s="246"/>
      <c r="J412" s="247"/>
      <c r="K412" s="247"/>
      <c r="L412" s="226"/>
      <c r="M412" s="226"/>
      <c r="N412" s="226"/>
      <c r="O412" s="226"/>
    </row>
    <row r="413" spans="9:15">
      <c r="I413" s="246"/>
      <c r="J413" s="247"/>
      <c r="K413" s="247"/>
      <c r="L413" s="226"/>
      <c r="M413" s="226"/>
      <c r="N413" s="226"/>
      <c r="O413" s="226"/>
    </row>
    <row r="414" spans="9:15">
      <c r="I414" s="246"/>
      <c r="J414" s="247"/>
      <c r="K414" s="247"/>
      <c r="L414" s="226"/>
      <c r="M414" s="226"/>
      <c r="N414" s="226"/>
      <c r="O414" s="226"/>
    </row>
    <row r="415" spans="9:15">
      <c r="I415" s="246"/>
      <c r="J415" s="247"/>
      <c r="K415" s="247"/>
      <c r="L415" s="226"/>
      <c r="M415" s="226"/>
      <c r="N415" s="226"/>
      <c r="O415" s="226"/>
    </row>
    <row r="416" spans="9:15">
      <c r="I416" s="246"/>
      <c r="J416" s="247"/>
      <c r="K416" s="247"/>
      <c r="L416" s="226"/>
      <c r="M416" s="226"/>
      <c r="N416" s="226"/>
      <c r="O416" s="226"/>
    </row>
    <row r="417" spans="9:15">
      <c r="I417" s="246"/>
      <c r="J417" s="247"/>
      <c r="K417" s="247"/>
      <c r="L417" s="226"/>
      <c r="M417" s="226"/>
      <c r="N417" s="226"/>
      <c r="O417" s="226"/>
    </row>
    <row r="418" spans="9:15">
      <c r="I418" s="246"/>
      <c r="J418" s="247"/>
      <c r="K418" s="247"/>
      <c r="L418" s="226"/>
      <c r="M418" s="226"/>
      <c r="N418" s="226"/>
      <c r="O418" s="226"/>
    </row>
    <row r="419" spans="9:15">
      <c r="I419" s="246"/>
      <c r="J419" s="247"/>
      <c r="K419" s="247"/>
      <c r="L419" s="226"/>
      <c r="M419" s="226"/>
      <c r="N419" s="226"/>
      <c r="O419" s="226"/>
    </row>
    <row r="420" spans="9:15">
      <c r="I420" s="246"/>
      <c r="J420" s="247"/>
      <c r="K420" s="247"/>
      <c r="L420" s="226"/>
      <c r="M420" s="226"/>
      <c r="N420" s="226"/>
      <c r="O420" s="226"/>
    </row>
    <row r="421" spans="9:15">
      <c r="I421" s="246"/>
      <c r="J421" s="247"/>
      <c r="K421" s="247"/>
      <c r="L421" s="226"/>
      <c r="M421" s="226"/>
      <c r="N421" s="226"/>
      <c r="O421" s="226"/>
    </row>
    <row r="422" spans="9:15">
      <c r="I422" s="246"/>
      <c r="J422" s="247"/>
      <c r="K422" s="247"/>
      <c r="L422" s="226"/>
      <c r="M422" s="226"/>
      <c r="N422" s="226"/>
      <c r="O422" s="226"/>
    </row>
    <row r="423" spans="9:15">
      <c r="I423" s="246"/>
      <c r="J423" s="247"/>
      <c r="K423" s="247"/>
      <c r="L423" s="226"/>
      <c r="M423" s="226"/>
      <c r="N423" s="226"/>
      <c r="O423" s="226"/>
    </row>
    <row r="424" spans="9:15">
      <c r="I424" s="246"/>
      <c r="J424" s="247"/>
      <c r="K424" s="247"/>
      <c r="L424" s="226"/>
      <c r="M424" s="226"/>
      <c r="N424" s="226"/>
      <c r="O424" s="226"/>
    </row>
    <row r="425" spans="9:15">
      <c r="I425" s="246"/>
      <c r="J425" s="247"/>
      <c r="K425" s="247"/>
      <c r="L425" s="226"/>
      <c r="M425" s="226"/>
      <c r="N425" s="226"/>
      <c r="O425" s="226"/>
    </row>
    <row r="426" spans="9:15">
      <c r="I426" s="246"/>
      <c r="J426" s="247"/>
      <c r="K426" s="247"/>
      <c r="L426" s="226"/>
      <c r="M426" s="226"/>
      <c r="N426" s="226"/>
      <c r="O426" s="226"/>
    </row>
    <row r="427" spans="9:15">
      <c r="I427" s="246"/>
      <c r="J427" s="247"/>
      <c r="K427" s="247"/>
      <c r="L427" s="226"/>
      <c r="M427" s="226"/>
      <c r="N427" s="226"/>
      <c r="O427" s="226"/>
    </row>
    <row r="428" spans="9:15">
      <c r="I428" s="246"/>
      <c r="J428" s="247"/>
      <c r="K428" s="247"/>
      <c r="L428" s="226"/>
      <c r="M428" s="226"/>
      <c r="N428" s="226"/>
      <c r="O428" s="226"/>
    </row>
    <row r="429" spans="9:15">
      <c r="I429" s="246"/>
      <c r="J429" s="247"/>
      <c r="K429" s="247"/>
      <c r="L429" s="226"/>
      <c r="M429" s="226"/>
      <c r="N429" s="226"/>
      <c r="O429" s="226"/>
    </row>
    <row r="430" spans="9:15">
      <c r="I430" s="246"/>
      <c r="J430" s="247"/>
      <c r="K430" s="247"/>
      <c r="L430" s="226"/>
      <c r="M430" s="226"/>
      <c r="N430" s="226"/>
      <c r="O430" s="226"/>
    </row>
    <row r="431" spans="9:15">
      <c r="I431" s="246"/>
      <c r="J431" s="247"/>
      <c r="K431" s="247"/>
      <c r="L431" s="226"/>
      <c r="M431" s="226"/>
      <c r="N431" s="226"/>
      <c r="O431" s="226"/>
    </row>
    <row r="432" spans="9:15">
      <c r="I432" s="246"/>
      <c r="J432" s="247"/>
      <c r="K432" s="247"/>
      <c r="L432" s="226"/>
      <c r="M432" s="226"/>
      <c r="N432" s="226"/>
      <c r="O432" s="226"/>
    </row>
    <row r="433" spans="9:15">
      <c r="I433" s="246"/>
      <c r="J433" s="247"/>
      <c r="K433" s="247"/>
      <c r="L433" s="226"/>
      <c r="M433" s="226"/>
      <c r="N433" s="226"/>
      <c r="O433" s="226"/>
    </row>
    <row r="434" spans="9:15">
      <c r="I434" s="246"/>
      <c r="J434" s="247"/>
      <c r="K434" s="247"/>
      <c r="L434" s="226"/>
      <c r="M434" s="226"/>
      <c r="N434" s="226"/>
      <c r="O434" s="226"/>
    </row>
    <row r="435" spans="9:15">
      <c r="I435" s="246"/>
      <c r="J435" s="247"/>
      <c r="K435" s="247"/>
      <c r="L435" s="226"/>
      <c r="M435" s="226"/>
      <c r="N435" s="226"/>
      <c r="O435" s="226"/>
    </row>
    <row r="436" spans="9:15">
      <c r="I436" s="246"/>
      <c r="J436" s="247"/>
      <c r="K436" s="247"/>
      <c r="L436" s="226"/>
      <c r="M436" s="226"/>
      <c r="N436" s="226"/>
      <c r="O436" s="226"/>
    </row>
    <row r="437" spans="9:15">
      <c r="I437" s="246"/>
      <c r="J437" s="247"/>
      <c r="K437" s="247"/>
      <c r="L437" s="226"/>
      <c r="M437" s="226"/>
      <c r="N437" s="226"/>
      <c r="O437" s="226"/>
    </row>
    <row r="438" spans="9:15">
      <c r="I438" s="246"/>
      <c r="J438" s="247"/>
      <c r="K438" s="247"/>
      <c r="L438" s="226"/>
      <c r="M438" s="226"/>
      <c r="N438" s="226"/>
      <c r="O438" s="226"/>
    </row>
    <row r="439" spans="9:15">
      <c r="I439" s="246"/>
      <c r="J439" s="247"/>
      <c r="K439" s="247"/>
      <c r="L439" s="226"/>
      <c r="M439" s="226"/>
      <c r="N439" s="226"/>
      <c r="O439" s="226"/>
    </row>
    <row r="440" spans="9:15">
      <c r="I440" s="246"/>
      <c r="J440" s="247"/>
      <c r="K440" s="247"/>
      <c r="L440" s="226"/>
      <c r="M440" s="226"/>
      <c r="N440" s="226"/>
      <c r="O440" s="226"/>
    </row>
    <row r="441" spans="9:15">
      <c r="I441" s="246"/>
      <c r="J441" s="247"/>
      <c r="K441" s="247"/>
      <c r="L441" s="226"/>
      <c r="M441" s="226"/>
      <c r="N441" s="226"/>
      <c r="O441" s="226"/>
    </row>
    <row r="442" spans="9:15">
      <c r="I442" s="246"/>
      <c r="J442" s="247"/>
      <c r="K442" s="247"/>
      <c r="L442" s="226"/>
      <c r="M442" s="226"/>
      <c r="N442" s="226"/>
      <c r="O442" s="226"/>
    </row>
    <row r="443" spans="9:15">
      <c r="I443" s="246"/>
      <c r="J443" s="247"/>
      <c r="K443" s="247"/>
      <c r="L443" s="226"/>
      <c r="M443" s="226"/>
      <c r="N443" s="226"/>
      <c r="O443" s="226"/>
    </row>
    <row r="444" spans="9:15">
      <c r="I444" s="246"/>
      <c r="J444" s="247"/>
      <c r="K444" s="247"/>
      <c r="L444" s="226"/>
      <c r="M444" s="226"/>
      <c r="N444" s="226"/>
      <c r="O444" s="226"/>
    </row>
    <row r="445" spans="9:15">
      <c r="I445" s="246"/>
      <c r="J445" s="247"/>
      <c r="K445" s="247"/>
      <c r="L445" s="226"/>
      <c r="M445" s="226"/>
      <c r="N445" s="226"/>
      <c r="O445" s="226"/>
    </row>
    <row r="446" spans="9:15">
      <c r="I446" s="246"/>
      <c r="J446" s="247"/>
      <c r="K446" s="247"/>
      <c r="L446" s="226"/>
      <c r="M446" s="226"/>
      <c r="N446" s="226"/>
      <c r="O446" s="226"/>
    </row>
    <row r="447" spans="9:15">
      <c r="I447" s="246"/>
      <c r="J447" s="247"/>
      <c r="K447" s="247"/>
      <c r="L447" s="226"/>
      <c r="M447" s="226"/>
      <c r="N447" s="226"/>
      <c r="O447" s="226"/>
    </row>
    <row r="448" spans="9:15">
      <c r="I448" s="246"/>
      <c r="J448" s="247"/>
      <c r="K448" s="247"/>
      <c r="L448" s="226"/>
      <c r="M448" s="226"/>
      <c r="N448" s="226"/>
      <c r="O448" s="226"/>
    </row>
    <row r="449" spans="9:15">
      <c r="I449" s="246"/>
      <c r="J449" s="247"/>
      <c r="K449" s="247"/>
      <c r="L449" s="226"/>
      <c r="M449" s="226"/>
      <c r="N449" s="226"/>
      <c r="O449" s="226"/>
    </row>
    <row r="450" spans="9:15">
      <c r="I450" s="246"/>
      <c r="J450" s="247"/>
      <c r="K450" s="247"/>
      <c r="L450" s="226"/>
      <c r="M450" s="226"/>
      <c r="N450" s="226"/>
      <c r="O450" s="226"/>
    </row>
    <row r="451" spans="9:15">
      <c r="I451" s="246"/>
      <c r="J451" s="247"/>
      <c r="K451" s="247"/>
      <c r="L451" s="226"/>
      <c r="M451" s="226"/>
      <c r="N451" s="226"/>
      <c r="O451" s="226"/>
    </row>
    <row r="452" spans="9:15">
      <c r="I452" s="246"/>
      <c r="J452" s="247"/>
      <c r="K452" s="247"/>
      <c r="L452" s="226"/>
      <c r="M452" s="226"/>
      <c r="N452" s="226"/>
      <c r="O452" s="226"/>
    </row>
    <row r="453" spans="9:15">
      <c r="I453" s="246"/>
      <c r="J453" s="247"/>
      <c r="K453" s="247"/>
      <c r="L453" s="226"/>
      <c r="M453" s="226"/>
      <c r="N453" s="226"/>
      <c r="O453" s="226"/>
    </row>
    <row r="454" spans="9:15">
      <c r="I454" s="246"/>
      <c r="J454" s="247"/>
      <c r="K454" s="247"/>
      <c r="L454" s="226"/>
      <c r="M454" s="226"/>
      <c r="N454" s="226"/>
      <c r="O454" s="226"/>
    </row>
    <row r="455" spans="9:15">
      <c r="I455" s="246"/>
      <c r="J455" s="247"/>
      <c r="K455" s="247"/>
      <c r="L455" s="226"/>
      <c r="M455" s="226"/>
      <c r="N455" s="226"/>
      <c r="O455" s="226"/>
    </row>
    <row r="456" spans="9:15">
      <c r="I456" s="246"/>
      <c r="J456" s="247"/>
      <c r="K456" s="247"/>
      <c r="L456" s="226"/>
      <c r="M456" s="226"/>
      <c r="N456" s="226"/>
      <c r="O456" s="226"/>
    </row>
    <row r="457" spans="9:15">
      <c r="I457" s="246"/>
      <c r="J457" s="247"/>
      <c r="K457" s="247"/>
      <c r="L457" s="226"/>
      <c r="M457" s="226"/>
      <c r="N457" s="226"/>
      <c r="O457" s="226"/>
    </row>
    <row r="458" spans="9:15">
      <c r="I458" s="246"/>
      <c r="J458" s="247"/>
      <c r="K458" s="247"/>
      <c r="L458" s="226"/>
      <c r="M458" s="226"/>
      <c r="N458" s="226"/>
      <c r="O458" s="226"/>
    </row>
    <row r="459" spans="9:15">
      <c r="I459" s="246"/>
      <c r="J459" s="247"/>
      <c r="K459" s="247"/>
      <c r="L459" s="226"/>
      <c r="M459" s="226"/>
      <c r="N459" s="226"/>
      <c r="O459" s="226"/>
    </row>
    <row r="460" spans="9:15">
      <c r="I460" s="246"/>
      <c r="J460" s="247"/>
      <c r="K460" s="247"/>
      <c r="L460" s="226"/>
      <c r="M460" s="226"/>
      <c r="N460" s="226"/>
      <c r="O460" s="226"/>
    </row>
    <row r="461" spans="9:15">
      <c r="I461" s="246"/>
      <c r="J461" s="247"/>
      <c r="K461" s="247"/>
      <c r="L461" s="226"/>
      <c r="M461" s="226"/>
      <c r="N461" s="226"/>
      <c r="O461" s="226"/>
    </row>
    <row r="462" spans="9:15">
      <c r="I462" s="246"/>
      <c r="J462" s="247"/>
      <c r="K462" s="247"/>
      <c r="L462" s="226"/>
      <c r="M462" s="226"/>
      <c r="N462" s="226"/>
      <c r="O462" s="226"/>
    </row>
    <row r="463" spans="9:15">
      <c r="I463" s="246"/>
      <c r="J463" s="247"/>
      <c r="K463" s="247"/>
      <c r="L463" s="226"/>
      <c r="M463" s="226"/>
      <c r="N463" s="226"/>
      <c r="O463" s="226"/>
    </row>
    <row r="464" spans="9:15">
      <c r="I464" s="246"/>
      <c r="J464" s="247"/>
      <c r="K464" s="247"/>
      <c r="L464" s="226"/>
      <c r="M464" s="226"/>
      <c r="N464" s="226"/>
      <c r="O464" s="226"/>
    </row>
    <row r="465" spans="9:15">
      <c r="I465" s="246"/>
      <c r="J465" s="247"/>
      <c r="K465" s="247"/>
      <c r="L465" s="226"/>
      <c r="M465" s="226"/>
      <c r="N465" s="226"/>
      <c r="O465" s="226"/>
    </row>
    <row r="466" spans="9:15">
      <c r="I466" s="246"/>
      <c r="J466" s="247"/>
      <c r="K466" s="247"/>
      <c r="L466" s="226"/>
      <c r="M466" s="226"/>
      <c r="N466" s="226"/>
      <c r="O466" s="226"/>
    </row>
    <row r="467" spans="9:15">
      <c r="I467" s="246"/>
      <c r="J467" s="247"/>
      <c r="K467" s="247"/>
      <c r="L467" s="226"/>
      <c r="M467" s="226"/>
      <c r="N467" s="226"/>
      <c r="O467" s="226"/>
    </row>
    <row r="468" spans="9:15">
      <c r="I468" s="246"/>
      <c r="J468" s="247"/>
      <c r="K468" s="247"/>
      <c r="L468" s="226"/>
      <c r="M468" s="226"/>
      <c r="N468" s="226"/>
      <c r="O468" s="226"/>
    </row>
    <row r="469" spans="9:15">
      <c r="I469" s="246"/>
      <c r="J469" s="247"/>
      <c r="K469" s="247"/>
      <c r="L469" s="226"/>
      <c r="M469" s="226"/>
      <c r="N469" s="226"/>
      <c r="O469" s="226"/>
    </row>
    <row r="470" spans="9:15">
      <c r="I470" s="246"/>
      <c r="J470" s="247"/>
      <c r="K470" s="247"/>
      <c r="L470" s="226"/>
      <c r="M470" s="226"/>
      <c r="N470" s="226"/>
      <c r="O470" s="226"/>
    </row>
    <row r="471" spans="9:15">
      <c r="I471" s="246"/>
      <c r="J471" s="247"/>
      <c r="K471" s="247"/>
      <c r="L471" s="226"/>
      <c r="M471" s="226"/>
      <c r="N471" s="226"/>
      <c r="O471" s="226"/>
    </row>
    <row r="472" spans="9:15">
      <c r="I472" s="246"/>
      <c r="J472" s="247"/>
      <c r="K472" s="247"/>
      <c r="L472" s="226"/>
      <c r="M472" s="226"/>
      <c r="N472" s="226"/>
      <c r="O472" s="226"/>
    </row>
    <row r="473" spans="9:15">
      <c r="I473" s="246"/>
      <c r="J473" s="247"/>
      <c r="K473" s="247"/>
      <c r="L473" s="226"/>
      <c r="M473" s="226"/>
      <c r="N473" s="226"/>
      <c r="O473" s="226"/>
    </row>
    <row r="474" spans="9:15">
      <c r="I474" s="246"/>
      <c r="J474" s="247"/>
      <c r="K474" s="247"/>
      <c r="L474" s="226"/>
      <c r="M474" s="226"/>
      <c r="N474" s="226"/>
      <c r="O474" s="226"/>
    </row>
    <row r="475" spans="9:15">
      <c r="I475" s="246"/>
      <c r="J475" s="247"/>
      <c r="K475" s="247"/>
      <c r="L475" s="226"/>
      <c r="M475" s="226"/>
      <c r="N475" s="226"/>
      <c r="O475" s="226"/>
    </row>
    <row r="476" spans="9:15">
      <c r="I476" s="246"/>
      <c r="J476" s="247"/>
      <c r="K476" s="247"/>
      <c r="L476" s="226"/>
      <c r="M476" s="226"/>
      <c r="N476" s="226"/>
      <c r="O476" s="226"/>
    </row>
    <row r="477" spans="9:15">
      <c r="I477" s="246"/>
      <c r="J477" s="247"/>
      <c r="K477" s="247"/>
      <c r="L477" s="226"/>
      <c r="M477" s="226"/>
      <c r="N477" s="226"/>
      <c r="O477" s="226"/>
    </row>
    <row r="478" spans="9:15">
      <c r="I478" s="246"/>
      <c r="J478" s="247"/>
      <c r="K478" s="247"/>
      <c r="L478" s="226"/>
      <c r="M478" s="226"/>
      <c r="N478" s="226"/>
      <c r="O478" s="226"/>
    </row>
    <row r="479" spans="9:15">
      <c r="I479" s="246"/>
      <c r="J479" s="247"/>
      <c r="K479" s="247"/>
      <c r="L479" s="226"/>
      <c r="M479" s="226"/>
      <c r="N479" s="226"/>
      <c r="O479" s="226"/>
    </row>
    <row r="480" spans="9:15">
      <c r="I480" s="246"/>
      <c r="J480" s="247"/>
      <c r="K480" s="247"/>
      <c r="L480" s="226"/>
      <c r="M480" s="226"/>
      <c r="N480" s="226"/>
      <c r="O480" s="226"/>
    </row>
    <row r="481" spans="9:15">
      <c r="I481" s="246"/>
      <c r="J481" s="247"/>
      <c r="K481" s="247"/>
      <c r="L481" s="226"/>
      <c r="M481" s="226"/>
      <c r="N481" s="226"/>
      <c r="O481" s="226"/>
    </row>
    <row r="482" spans="9:15">
      <c r="I482" s="246"/>
      <c r="J482" s="247"/>
      <c r="K482" s="247"/>
      <c r="L482" s="226"/>
      <c r="M482" s="226"/>
      <c r="N482" s="226"/>
      <c r="O482" s="226"/>
    </row>
    <row r="483" spans="9:15">
      <c r="I483" s="246"/>
      <c r="J483" s="247"/>
      <c r="K483" s="247"/>
      <c r="L483" s="226"/>
      <c r="M483" s="226"/>
      <c r="N483" s="226"/>
      <c r="O483" s="226"/>
    </row>
    <row r="484" spans="9:15">
      <c r="I484" s="246"/>
      <c r="J484" s="247"/>
      <c r="K484" s="247"/>
      <c r="L484" s="226"/>
      <c r="M484" s="226"/>
      <c r="N484" s="226"/>
      <c r="O484" s="226"/>
    </row>
    <row r="485" spans="9:15">
      <c r="I485" s="246"/>
      <c r="J485" s="247"/>
      <c r="K485" s="247"/>
      <c r="L485" s="226"/>
      <c r="M485" s="226"/>
      <c r="N485" s="226"/>
      <c r="O485" s="226"/>
    </row>
    <row r="486" spans="9:15">
      <c r="I486" s="246"/>
      <c r="J486" s="247"/>
      <c r="K486" s="247"/>
      <c r="L486" s="226"/>
      <c r="M486" s="226"/>
      <c r="N486" s="226"/>
      <c r="O486" s="226"/>
    </row>
    <row r="487" spans="9:15">
      <c r="I487" s="246"/>
      <c r="J487" s="247"/>
      <c r="K487" s="247"/>
      <c r="L487" s="226"/>
      <c r="M487" s="226"/>
      <c r="N487" s="226"/>
      <c r="O487" s="226"/>
    </row>
    <row r="488" spans="9:15">
      <c r="I488" s="246"/>
      <c r="J488" s="247"/>
      <c r="K488" s="247"/>
      <c r="L488" s="226"/>
      <c r="M488" s="226"/>
      <c r="N488" s="226"/>
      <c r="O488" s="226"/>
    </row>
    <row r="489" spans="9:15">
      <c r="I489" s="246"/>
      <c r="J489" s="247"/>
      <c r="K489" s="247"/>
      <c r="L489" s="226"/>
      <c r="M489" s="226"/>
      <c r="N489" s="226"/>
      <c r="O489" s="226"/>
    </row>
    <row r="490" spans="9:15">
      <c r="I490" s="246"/>
      <c r="J490" s="247"/>
      <c r="K490" s="247"/>
      <c r="L490" s="226"/>
      <c r="M490" s="226"/>
      <c r="N490" s="226"/>
      <c r="O490" s="226"/>
    </row>
    <row r="491" spans="9:15">
      <c r="I491" s="246"/>
      <c r="J491" s="247"/>
      <c r="K491" s="247"/>
      <c r="L491" s="226"/>
      <c r="M491" s="226"/>
      <c r="N491" s="226"/>
      <c r="O491" s="226"/>
    </row>
    <row r="492" spans="9:15">
      <c r="I492" s="246"/>
      <c r="J492" s="247"/>
      <c r="K492" s="247"/>
      <c r="L492" s="226"/>
      <c r="M492" s="226"/>
      <c r="N492" s="226"/>
      <c r="O492" s="226"/>
    </row>
    <row r="493" spans="9:15">
      <c r="I493" s="246"/>
      <c r="J493" s="247"/>
      <c r="K493" s="247"/>
      <c r="L493" s="226"/>
      <c r="M493" s="226"/>
      <c r="N493" s="226"/>
      <c r="O493" s="226"/>
    </row>
    <row r="494" spans="9:15">
      <c r="I494" s="246"/>
      <c r="J494" s="247"/>
      <c r="K494" s="247"/>
      <c r="L494" s="226"/>
      <c r="M494" s="226"/>
      <c r="N494" s="226"/>
      <c r="O494" s="226"/>
    </row>
    <row r="495" spans="9:15">
      <c r="I495" s="246"/>
      <c r="J495" s="247"/>
      <c r="K495" s="247"/>
      <c r="L495" s="226"/>
      <c r="M495" s="226"/>
      <c r="N495" s="226"/>
      <c r="O495" s="226"/>
    </row>
    <row r="496" spans="9:15">
      <c r="I496" s="246"/>
      <c r="J496" s="247"/>
      <c r="K496" s="247"/>
      <c r="L496" s="226"/>
      <c r="M496" s="226"/>
      <c r="N496" s="226"/>
      <c r="O496" s="226"/>
    </row>
    <row r="497" spans="9:15">
      <c r="I497" s="246"/>
      <c r="J497" s="247"/>
      <c r="K497" s="247"/>
      <c r="L497" s="226"/>
      <c r="M497" s="226"/>
      <c r="N497" s="226"/>
      <c r="O497" s="226"/>
    </row>
  </sheetData>
  <phoneticPr fontId="16" type="noConversion"/>
  <pageMargins left="0.75" right="0.75" top="1" bottom="1" header="0.5" footer="0.5"/>
  <headerFooter alignWithMargins="0"/>
  <legacyDrawing r:id="rId1"/>
  <oleObjects>
    <oleObject progId="Equation.3" shapeId="1025" r:id="rId2"/>
    <oleObject progId="Equation.3" shapeId="1026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view="pageBreakPreview" zoomScale="60" zoomScaleNormal="100" workbookViewId="0">
      <selection activeCell="N13" sqref="N13"/>
    </sheetView>
  </sheetViews>
  <sheetFormatPr defaultRowHeight="12.75"/>
  <cols>
    <col min="2" max="2" width="58.7109375" customWidth="1"/>
    <col min="10" max="10" width="24.7109375" customWidth="1"/>
    <col min="11" max="11" width="11.140625" customWidth="1"/>
  </cols>
  <sheetData>
    <row r="1" spans="1:12" ht="26.25" customHeight="1" thickBot="1"/>
    <row r="2" spans="1:12" ht="28.5" customHeight="1" thickBot="1">
      <c r="H2" s="261" t="s">
        <v>190</v>
      </c>
      <c r="I2" s="262"/>
      <c r="J2" s="263"/>
      <c r="K2" s="179"/>
    </row>
    <row r="3" spans="1:12" ht="25.5">
      <c r="A3" s="5"/>
      <c r="B3" s="2" t="s">
        <v>9</v>
      </c>
      <c r="C3" s="66" t="s">
        <v>11</v>
      </c>
      <c r="D3" s="66" t="s">
        <v>12</v>
      </c>
      <c r="E3" s="66" t="s">
        <v>13</v>
      </c>
      <c r="F3" s="66" t="s">
        <v>14</v>
      </c>
      <c r="G3" s="68" t="s">
        <v>15</v>
      </c>
      <c r="H3" s="106" t="s">
        <v>16</v>
      </c>
      <c r="I3" s="107" t="s">
        <v>17</v>
      </c>
      <c r="J3" s="108" t="s">
        <v>175</v>
      </c>
      <c r="K3" s="151" t="s">
        <v>195</v>
      </c>
      <c r="L3" s="164"/>
    </row>
    <row r="4" spans="1:12" s="6" customFormat="1" ht="25.5" customHeight="1">
      <c r="A4" s="171"/>
      <c r="B4" s="172" t="s">
        <v>196</v>
      </c>
      <c r="C4" s="173"/>
      <c r="D4" s="173"/>
      <c r="E4" s="173"/>
      <c r="F4" s="173"/>
      <c r="G4" s="173"/>
      <c r="H4" s="175"/>
      <c r="I4" s="174"/>
      <c r="J4" s="176"/>
      <c r="K4" s="173"/>
      <c r="L4" s="116"/>
    </row>
    <row r="5" spans="1:12" s="6" customFormat="1" ht="15">
      <c r="A5" s="33" t="s">
        <v>197</v>
      </c>
      <c r="B5" s="33" t="s">
        <v>198</v>
      </c>
      <c r="C5" s="33"/>
      <c r="D5" s="33"/>
      <c r="E5" s="33"/>
      <c r="F5" s="33"/>
      <c r="G5" s="33"/>
      <c r="H5" s="101"/>
      <c r="I5" s="102"/>
      <c r="J5" s="103"/>
      <c r="K5" s="178"/>
      <c r="L5" s="116"/>
    </row>
    <row r="6" spans="1:12" s="6" customFormat="1" ht="38.25">
      <c r="A6" s="9" t="s">
        <v>199</v>
      </c>
      <c r="B6" s="12" t="s">
        <v>115</v>
      </c>
      <c r="C6" s="11"/>
      <c r="D6" s="3" t="s">
        <v>19</v>
      </c>
      <c r="E6" s="3" t="s">
        <v>19</v>
      </c>
      <c r="F6" s="3"/>
      <c r="G6" s="70">
        <f>F6*5</f>
        <v>0</v>
      </c>
      <c r="H6" s="80"/>
      <c r="I6" s="3"/>
      <c r="J6" s="81"/>
      <c r="K6" s="177"/>
      <c r="L6" s="116"/>
    </row>
    <row r="7" spans="1:12" s="6" customFormat="1" ht="15">
      <c r="A7" s="33" t="s">
        <v>200</v>
      </c>
      <c r="B7" s="33" t="s">
        <v>192</v>
      </c>
      <c r="C7" s="33"/>
      <c r="D7" s="33"/>
      <c r="E7" s="33"/>
      <c r="F7" s="33"/>
      <c r="G7" s="33"/>
      <c r="H7" s="101"/>
      <c r="I7" s="102"/>
      <c r="J7" s="103"/>
      <c r="K7" s="178"/>
      <c r="L7" s="116"/>
    </row>
    <row r="8" spans="1:12" s="6" customFormat="1" ht="51">
      <c r="A8" s="21" t="s">
        <v>202</v>
      </c>
      <c r="B8" s="10" t="s">
        <v>193</v>
      </c>
      <c r="C8" s="3" t="s">
        <v>19</v>
      </c>
      <c r="D8" s="3" t="s">
        <v>19</v>
      </c>
      <c r="E8" s="3" t="s">
        <v>19</v>
      </c>
      <c r="F8" s="3"/>
      <c r="G8" s="70">
        <f>F8*5</f>
        <v>0</v>
      </c>
      <c r="H8" s="92"/>
      <c r="I8" s="18"/>
      <c r="J8" s="81"/>
      <c r="K8" s="161"/>
      <c r="L8" s="116"/>
    </row>
    <row r="9" spans="1:12" s="6" customFormat="1" ht="25.5">
      <c r="A9" s="21" t="s">
        <v>203</v>
      </c>
      <c r="B9" s="10" t="s">
        <v>116</v>
      </c>
      <c r="C9" s="11"/>
      <c r="D9" s="3" t="s">
        <v>19</v>
      </c>
      <c r="E9" s="3" t="s">
        <v>19</v>
      </c>
      <c r="F9" s="3"/>
      <c r="G9" s="70">
        <f>F9*5</f>
        <v>0</v>
      </c>
      <c r="H9" s="80"/>
      <c r="I9" s="3"/>
      <c r="J9" s="96"/>
      <c r="K9" s="160"/>
      <c r="L9" s="116"/>
    </row>
    <row r="10" spans="1:12" s="6" customFormat="1" ht="25.5">
      <c r="A10" s="21" t="s">
        <v>204</v>
      </c>
      <c r="B10" s="10" t="s">
        <v>117</v>
      </c>
      <c r="C10" s="11"/>
      <c r="D10" s="3" t="s">
        <v>19</v>
      </c>
      <c r="E10" s="3" t="s">
        <v>19</v>
      </c>
      <c r="F10" s="3"/>
      <c r="G10" s="70">
        <f>F10*5</f>
        <v>0</v>
      </c>
      <c r="H10" s="80"/>
      <c r="I10" s="3"/>
      <c r="J10" s="96"/>
      <c r="K10" s="160"/>
      <c r="L10" s="116"/>
    </row>
    <row r="11" spans="1:12" s="6" customFormat="1" ht="38.25">
      <c r="A11" s="21" t="s">
        <v>205</v>
      </c>
      <c r="B11" s="19" t="s">
        <v>133</v>
      </c>
      <c r="C11" s="11"/>
      <c r="D11" s="3" t="s">
        <v>19</v>
      </c>
      <c r="E11" s="3" t="s">
        <v>19</v>
      </c>
      <c r="F11" s="3"/>
      <c r="G11" s="70">
        <f>F11*5</f>
        <v>0</v>
      </c>
      <c r="H11" s="80"/>
      <c r="I11" s="3"/>
      <c r="J11" s="96"/>
      <c r="K11" s="160"/>
      <c r="L11" s="116"/>
    </row>
    <row r="12" spans="1:12" s="6" customFormat="1" ht="15">
      <c r="A12" s="33" t="s">
        <v>201</v>
      </c>
      <c r="B12" s="33" t="s">
        <v>1</v>
      </c>
      <c r="C12" s="33"/>
      <c r="D12" s="33"/>
      <c r="E12" s="33"/>
      <c r="F12" s="33"/>
      <c r="G12" s="33"/>
      <c r="H12" s="94"/>
      <c r="I12" s="33"/>
      <c r="J12" s="95"/>
      <c r="K12" s="162"/>
      <c r="L12" s="116"/>
    </row>
    <row r="13" spans="1:12" s="6" customFormat="1" ht="25.5">
      <c r="A13" s="21" t="s">
        <v>206</v>
      </c>
      <c r="B13" s="10" t="s">
        <v>130</v>
      </c>
      <c r="C13" s="11"/>
      <c r="D13" s="3" t="s">
        <v>19</v>
      </c>
      <c r="E13" s="3" t="s">
        <v>19</v>
      </c>
      <c r="F13" s="3"/>
      <c r="G13" s="70">
        <f>F13*5</f>
        <v>0</v>
      </c>
      <c r="H13" s="80"/>
      <c r="I13" s="3"/>
      <c r="J13" s="81"/>
      <c r="K13" s="160"/>
      <c r="L13" s="116"/>
    </row>
    <row r="14" spans="1:12" s="6" customFormat="1" ht="38.25">
      <c r="A14" s="21" t="s">
        <v>207</v>
      </c>
      <c r="B14" s="12" t="s">
        <v>131</v>
      </c>
      <c r="C14" s="16"/>
      <c r="D14" s="20" t="s">
        <v>19</v>
      </c>
      <c r="E14" s="16"/>
      <c r="F14" s="17"/>
      <c r="G14" s="70">
        <v>0</v>
      </c>
      <c r="H14" s="88"/>
      <c r="I14" s="17"/>
      <c r="J14" s="109"/>
      <c r="K14" s="165"/>
      <c r="L14" s="116"/>
    </row>
    <row r="15" spans="1:12" s="6" customFormat="1" ht="25.5">
      <c r="A15" s="21" t="s">
        <v>208</v>
      </c>
      <c r="B15" s="10" t="s">
        <v>30</v>
      </c>
      <c r="C15" s="3" t="s">
        <v>19</v>
      </c>
      <c r="D15" s="11"/>
      <c r="E15" s="3" t="s">
        <v>19</v>
      </c>
      <c r="F15" s="11"/>
      <c r="G15" s="104"/>
      <c r="H15" s="80"/>
      <c r="I15" s="3"/>
      <c r="J15" s="81"/>
      <c r="K15" s="160"/>
      <c r="L15" s="116"/>
    </row>
    <row r="16" spans="1:12" s="6" customFormat="1" ht="39" thickBot="1">
      <c r="A16" s="21" t="s">
        <v>209</v>
      </c>
      <c r="B16" s="12" t="s">
        <v>132</v>
      </c>
      <c r="C16" s="11"/>
      <c r="D16" s="3" t="s">
        <v>19</v>
      </c>
      <c r="E16" s="11"/>
      <c r="F16" s="3"/>
      <c r="G16" s="70">
        <f>F16*5</f>
        <v>0</v>
      </c>
      <c r="H16" s="97"/>
      <c r="I16" s="98"/>
      <c r="J16" s="99"/>
      <c r="K16" s="160"/>
      <c r="L16" s="116"/>
    </row>
    <row r="17" spans="2:11" ht="19.5" customHeight="1">
      <c r="B17" s="180" t="s">
        <v>211</v>
      </c>
      <c r="C17" s="181"/>
      <c r="D17" s="181"/>
      <c r="E17" s="181"/>
      <c r="F17" s="181"/>
      <c r="G17" s="3">
        <f>SUM(G6:G16)</f>
        <v>0</v>
      </c>
      <c r="H17" s="258" t="s">
        <v>214</v>
      </c>
      <c r="I17" s="259"/>
      <c r="J17" s="260"/>
      <c r="K17" s="3">
        <f>SUM(K6:K16)</f>
        <v>0</v>
      </c>
    </row>
  </sheetData>
  <mergeCells count="2">
    <mergeCell ref="H17:J17"/>
    <mergeCell ref="H2:J2"/>
  </mergeCells>
  <phoneticPr fontId="1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zoomScale="75" zoomScaleNormal="100" zoomScaleSheetLayoutView="75" workbookViewId="0">
      <pane ySplit="1" topLeftCell="A20" activePane="bottomLeft" state="frozen"/>
      <selection pane="bottomLeft" activeCell="H49" sqref="H49:J49"/>
    </sheetView>
  </sheetViews>
  <sheetFormatPr defaultColWidth="8.85546875" defaultRowHeight="12.75"/>
  <cols>
    <col min="1" max="1" width="10.85546875" customWidth="1"/>
    <col min="2" max="2" width="66.28515625" bestFit="1" customWidth="1"/>
    <col min="3" max="3" width="8.85546875" customWidth="1"/>
    <col min="4" max="4" width="6.42578125" customWidth="1"/>
    <col min="5" max="5" width="13.140625" customWidth="1"/>
    <col min="6" max="6" width="17.28515625" customWidth="1"/>
    <col min="7" max="7" width="16.7109375" customWidth="1"/>
    <col min="8" max="8" width="15.140625" customWidth="1"/>
    <col min="9" max="9" width="11.42578125" customWidth="1"/>
    <col min="10" max="10" width="39.7109375" customWidth="1"/>
    <col min="11" max="11" width="13.5703125" customWidth="1"/>
    <col min="12" max="12" width="17" customWidth="1"/>
  </cols>
  <sheetData>
    <row r="1" spans="1:11" ht="15.75">
      <c r="A1" s="41" t="s">
        <v>98</v>
      </c>
    </row>
    <row r="2" spans="1:11" ht="15.75">
      <c r="A2" s="42"/>
    </row>
    <row r="3" spans="1:11">
      <c r="A3" s="43" t="s">
        <v>99</v>
      </c>
    </row>
    <row r="4" spans="1:11" ht="22.5" customHeight="1">
      <c r="B4" s="45" t="s">
        <v>101</v>
      </c>
    </row>
    <row r="5" spans="1:11" ht="24.75" customHeight="1" thickBot="1">
      <c r="A5" s="46"/>
      <c r="B5" s="44" t="s">
        <v>113</v>
      </c>
    </row>
    <row r="6" spans="1:11" s="195" customFormat="1" ht="64.5" thickBot="1">
      <c r="A6" s="190" t="s">
        <v>102</v>
      </c>
      <c r="B6" s="191" t="s">
        <v>103</v>
      </c>
      <c r="C6" s="192" t="s">
        <v>10</v>
      </c>
      <c r="D6" s="131" t="s">
        <v>104</v>
      </c>
      <c r="E6" s="192" t="s">
        <v>194</v>
      </c>
      <c r="F6" s="192" t="s">
        <v>217</v>
      </c>
      <c r="G6" s="131" t="s">
        <v>105</v>
      </c>
      <c r="H6" s="131" t="s">
        <v>106</v>
      </c>
      <c r="I6" s="137" t="s">
        <v>108</v>
      </c>
      <c r="J6" s="193" t="s">
        <v>107</v>
      </c>
      <c r="K6" s="194"/>
    </row>
    <row r="7" spans="1:11" s="50" customFormat="1">
      <c r="A7" s="128">
        <v>1</v>
      </c>
      <c r="B7" s="200" t="s">
        <v>45</v>
      </c>
      <c r="C7" s="51" t="s">
        <v>109</v>
      </c>
      <c r="D7" s="52">
        <v>1</v>
      </c>
      <c r="E7" s="203">
        <v>2000</v>
      </c>
      <c r="F7" s="54">
        <f>D7*E7</f>
        <v>2000</v>
      </c>
      <c r="G7" s="203"/>
      <c r="H7" s="206"/>
      <c r="I7" s="207"/>
      <c r="J7" s="267"/>
      <c r="K7" s="268"/>
    </row>
    <row r="8" spans="1:11" s="50" customFormat="1">
      <c r="A8" s="128">
        <v>2</v>
      </c>
      <c r="B8" s="119" t="s">
        <v>110</v>
      </c>
      <c r="C8" s="51" t="s">
        <v>109</v>
      </c>
      <c r="D8" s="52">
        <v>1</v>
      </c>
      <c r="E8" s="203">
        <v>450</v>
      </c>
      <c r="F8" s="56">
        <f t="shared" ref="F8:F15" si="0">D8*E8</f>
        <v>450</v>
      </c>
      <c r="G8" s="203"/>
      <c r="H8" s="208"/>
      <c r="I8" s="209"/>
      <c r="J8" s="269"/>
      <c r="K8" s="270"/>
    </row>
    <row r="9" spans="1:11" s="50" customFormat="1">
      <c r="A9" s="128">
        <v>3</v>
      </c>
      <c r="B9" s="119" t="s">
        <v>111</v>
      </c>
      <c r="C9" s="51" t="s">
        <v>109</v>
      </c>
      <c r="D9" s="52">
        <v>1</v>
      </c>
      <c r="E9" s="203">
        <v>1500</v>
      </c>
      <c r="F9" s="56">
        <f t="shared" si="0"/>
        <v>1500</v>
      </c>
      <c r="G9" s="203"/>
      <c r="H9" s="208"/>
      <c r="I9" s="209"/>
      <c r="J9" s="269"/>
      <c r="K9" s="270"/>
    </row>
    <row r="10" spans="1:11" s="50" customFormat="1">
      <c r="A10" s="128"/>
      <c r="B10" s="120" t="s">
        <v>176</v>
      </c>
      <c r="C10" s="53"/>
      <c r="D10" s="52"/>
      <c r="E10" s="54"/>
      <c r="F10" s="56">
        <f t="shared" si="0"/>
        <v>0</v>
      </c>
      <c r="G10" s="54"/>
      <c r="H10" s="59"/>
      <c r="I10" s="196"/>
      <c r="J10" s="264"/>
      <c r="K10" s="265"/>
    </row>
    <row r="11" spans="1:11" s="50" customFormat="1">
      <c r="A11" s="128"/>
      <c r="B11" s="119"/>
      <c r="C11" s="51"/>
      <c r="D11" s="52"/>
      <c r="E11" s="54"/>
      <c r="F11" s="56">
        <f t="shared" si="0"/>
        <v>0</v>
      </c>
      <c r="G11" s="54"/>
      <c r="H11" s="59"/>
      <c r="I11" s="196"/>
      <c r="J11" s="264"/>
      <c r="K11" s="265"/>
    </row>
    <row r="12" spans="1:11" s="50" customFormat="1">
      <c r="A12" s="129"/>
      <c r="B12" s="121"/>
      <c r="C12" s="58"/>
      <c r="D12" s="58"/>
      <c r="E12" s="56"/>
      <c r="F12" s="56">
        <f t="shared" si="0"/>
        <v>0</v>
      </c>
      <c r="G12" s="56"/>
      <c r="H12" s="59"/>
      <c r="I12" s="196"/>
      <c r="J12" s="264"/>
      <c r="K12" s="265"/>
    </row>
    <row r="13" spans="1:11" s="50" customFormat="1">
      <c r="A13" s="128"/>
      <c r="B13" s="122"/>
      <c r="C13" s="51"/>
      <c r="D13" s="55"/>
      <c r="E13" s="57"/>
      <c r="F13" s="56">
        <f t="shared" si="0"/>
        <v>0</v>
      </c>
      <c r="G13" s="57"/>
      <c r="H13" s="59"/>
      <c r="I13" s="196"/>
      <c r="J13" s="264"/>
      <c r="K13" s="265"/>
    </row>
    <row r="14" spans="1:11" s="50" customFormat="1">
      <c r="A14" s="128"/>
      <c r="B14" s="122" t="s">
        <v>112</v>
      </c>
      <c r="C14" s="58"/>
      <c r="D14" s="58"/>
      <c r="E14" s="56"/>
      <c r="F14" s="56">
        <f t="shared" si="0"/>
        <v>0</v>
      </c>
      <c r="G14" s="56"/>
      <c r="H14" s="59"/>
      <c r="I14" s="196"/>
      <c r="J14" s="264"/>
      <c r="K14" s="265"/>
    </row>
    <row r="15" spans="1:11" s="50" customFormat="1">
      <c r="A15" s="128"/>
      <c r="B15" s="121"/>
      <c r="C15" s="58"/>
      <c r="D15" s="58"/>
      <c r="E15" s="56"/>
      <c r="F15" s="56">
        <f t="shared" si="0"/>
        <v>0</v>
      </c>
      <c r="G15" s="56"/>
      <c r="H15" s="59"/>
      <c r="I15" s="196"/>
      <c r="J15" s="264"/>
      <c r="K15" s="265"/>
    </row>
    <row r="16" spans="1:11" s="50" customFormat="1" ht="13.5" thickBot="1">
      <c r="A16" s="130"/>
      <c r="B16" s="123" t="s">
        <v>114</v>
      </c>
      <c r="C16" s="124"/>
      <c r="D16" s="125"/>
      <c r="E16" s="126"/>
      <c r="F16" s="126">
        <f>SUM(F7:F15)</f>
        <v>3950</v>
      </c>
      <c r="G16" s="127"/>
      <c r="H16" s="136"/>
      <c r="I16" s="197"/>
      <c r="J16" s="271"/>
      <c r="K16" s="272"/>
    </row>
    <row r="17" spans="1:12" ht="16.5" thickBot="1">
      <c r="C17" s="118"/>
      <c r="D17" s="64"/>
      <c r="E17" s="64"/>
      <c r="F17" s="64"/>
      <c r="G17" s="64"/>
      <c r="H17" s="1"/>
      <c r="I17" s="1"/>
      <c r="J17" s="1"/>
      <c r="K17" s="1"/>
    </row>
    <row r="18" spans="1:12" s="4" customFormat="1" ht="28.5" customHeight="1" thickBot="1">
      <c r="A18" s="266" t="s">
        <v>32</v>
      </c>
      <c r="B18" s="266"/>
      <c r="C18" s="280" t="s">
        <v>10</v>
      </c>
      <c r="D18" s="281"/>
      <c r="E18" s="281"/>
      <c r="F18" s="281"/>
      <c r="G18" s="281"/>
      <c r="H18" s="261" t="s">
        <v>190</v>
      </c>
      <c r="I18" s="262"/>
      <c r="J18" s="262"/>
      <c r="K18" s="263"/>
      <c r="L18" s="138"/>
    </row>
    <row r="19" spans="1:12" s="6" customFormat="1" ht="27.75" customHeight="1">
      <c r="A19" s="5"/>
      <c r="B19" s="2" t="s">
        <v>9</v>
      </c>
      <c r="C19" s="66" t="s">
        <v>11</v>
      </c>
      <c r="D19" s="66" t="s">
        <v>12</v>
      </c>
      <c r="E19" s="66" t="s">
        <v>13</v>
      </c>
      <c r="F19" s="66" t="s">
        <v>14</v>
      </c>
      <c r="G19" s="68" t="s">
        <v>15</v>
      </c>
      <c r="H19" s="106" t="s">
        <v>16</v>
      </c>
      <c r="I19" s="107" t="s">
        <v>17</v>
      </c>
      <c r="J19" s="108" t="s">
        <v>175</v>
      </c>
      <c r="K19" s="110" t="s">
        <v>195</v>
      </c>
      <c r="L19" s="116"/>
    </row>
    <row r="20" spans="1:12" s="6" customFormat="1" ht="30" customHeight="1">
      <c r="A20" s="7" t="s">
        <v>18</v>
      </c>
      <c r="B20" s="8" t="s">
        <v>33</v>
      </c>
      <c r="C20" s="67"/>
      <c r="D20" s="67"/>
      <c r="E20" s="67"/>
      <c r="F20" s="67"/>
      <c r="G20" s="69"/>
      <c r="H20" s="76"/>
      <c r="I20" s="67"/>
      <c r="J20" s="77"/>
      <c r="K20" s="111"/>
      <c r="L20" s="116"/>
    </row>
    <row r="21" spans="1:12" s="6" customFormat="1" ht="23.25" customHeight="1">
      <c r="A21" s="39" t="s">
        <v>36</v>
      </c>
      <c r="B21" s="40" t="s">
        <v>21</v>
      </c>
      <c r="C21" s="37"/>
      <c r="D21" s="37"/>
      <c r="E21" s="37"/>
      <c r="F21" s="37"/>
      <c r="G21" s="37"/>
      <c r="H21" s="78"/>
      <c r="I21" s="37"/>
      <c r="J21" s="79"/>
      <c r="K21" s="78"/>
      <c r="L21" s="116"/>
    </row>
    <row r="22" spans="1:12" s="6" customFormat="1" ht="38.25">
      <c r="A22" s="9" t="s">
        <v>37</v>
      </c>
      <c r="B22" s="12" t="s">
        <v>115</v>
      </c>
      <c r="C22" s="11"/>
      <c r="D22" s="3" t="s">
        <v>19</v>
      </c>
      <c r="E22" s="3" t="s">
        <v>19</v>
      </c>
      <c r="F22" s="3">
        <v>3</v>
      </c>
      <c r="G22" s="70">
        <f>F22*5</f>
        <v>15</v>
      </c>
      <c r="H22" s="80"/>
      <c r="I22" s="3"/>
      <c r="J22" s="81"/>
      <c r="K22" s="112">
        <v>9</v>
      </c>
      <c r="L22" s="116"/>
    </row>
    <row r="23" spans="1:12" s="6" customFormat="1" ht="38.25">
      <c r="A23" s="9" t="s">
        <v>38</v>
      </c>
      <c r="B23" s="12" t="s">
        <v>89</v>
      </c>
      <c r="C23" s="11"/>
      <c r="D23" s="3" t="s">
        <v>19</v>
      </c>
      <c r="E23" s="3" t="s">
        <v>19</v>
      </c>
      <c r="F23" s="3">
        <v>3</v>
      </c>
      <c r="G23" s="70">
        <f>F23*5</f>
        <v>15</v>
      </c>
      <c r="H23" s="80"/>
      <c r="I23" s="3"/>
      <c r="J23" s="81"/>
      <c r="K23" s="112">
        <v>9</v>
      </c>
      <c r="L23" s="116"/>
    </row>
    <row r="24" spans="1:12" s="6" customFormat="1" ht="15">
      <c r="A24" s="9" t="s">
        <v>191</v>
      </c>
      <c r="B24" s="12" t="s">
        <v>88</v>
      </c>
      <c r="C24" s="3" t="s">
        <v>19</v>
      </c>
      <c r="D24" s="11"/>
      <c r="E24" s="11"/>
      <c r="F24" s="11"/>
      <c r="G24" s="104"/>
      <c r="H24" s="80"/>
      <c r="I24" s="3"/>
      <c r="J24" s="82"/>
      <c r="K24" s="112"/>
      <c r="L24" s="116"/>
    </row>
    <row r="25" spans="1:12" s="6" customFormat="1" ht="20.100000000000001" customHeight="1">
      <c r="A25" s="22" t="s">
        <v>39</v>
      </c>
      <c r="B25" s="40" t="s">
        <v>45</v>
      </c>
      <c r="C25" s="24"/>
      <c r="D25" s="25"/>
      <c r="E25" s="25"/>
      <c r="F25" s="25"/>
      <c r="G25" s="25"/>
      <c r="H25" s="83"/>
      <c r="I25" s="25"/>
      <c r="J25" s="84"/>
      <c r="K25" s="83"/>
      <c r="L25" s="116"/>
    </row>
    <row r="26" spans="1:12" s="6" customFormat="1" ht="15" customHeight="1">
      <c r="A26" s="21" t="s">
        <v>40</v>
      </c>
      <c r="B26" s="26" t="s">
        <v>3</v>
      </c>
      <c r="C26" s="3" t="s">
        <v>19</v>
      </c>
      <c r="D26" s="11"/>
      <c r="E26" s="11"/>
      <c r="F26" s="11"/>
      <c r="G26" s="104"/>
      <c r="H26" s="85"/>
      <c r="I26" s="27"/>
      <c r="J26" s="86"/>
      <c r="K26" s="113"/>
      <c r="L26" s="116"/>
    </row>
    <row r="27" spans="1:12" s="6" customFormat="1" ht="49.15" customHeight="1">
      <c r="A27" s="21" t="s">
        <v>41</v>
      </c>
      <c r="B27" s="26" t="s">
        <v>128</v>
      </c>
      <c r="C27" s="11"/>
      <c r="D27" s="3" t="s">
        <v>19</v>
      </c>
      <c r="E27" s="3" t="s">
        <v>19</v>
      </c>
      <c r="F27" s="3">
        <v>5</v>
      </c>
      <c r="G27" s="70">
        <f>F27*5</f>
        <v>25</v>
      </c>
      <c r="H27" s="80"/>
      <c r="I27" s="3"/>
      <c r="J27" s="87"/>
      <c r="K27" s="112">
        <v>15</v>
      </c>
      <c r="L27" s="116"/>
    </row>
    <row r="28" spans="1:12" s="6" customFormat="1">
      <c r="A28" s="21" t="s">
        <v>62</v>
      </c>
      <c r="B28" s="26" t="s">
        <v>4</v>
      </c>
      <c r="C28" s="3" t="s">
        <v>19</v>
      </c>
      <c r="D28" s="11"/>
      <c r="E28" s="11"/>
      <c r="F28" s="11"/>
      <c r="G28" s="104"/>
      <c r="H28" s="80"/>
      <c r="I28" s="3"/>
      <c r="J28" s="87"/>
      <c r="K28" s="112"/>
      <c r="L28" s="116"/>
    </row>
    <row r="29" spans="1:12" s="6" customFormat="1" ht="25.5">
      <c r="A29" s="21" t="s">
        <v>63</v>
      </c>
      <c r="B29" s="26" t="s">
        <v>96</v>
      </c>
      <c r="C29" s="11"/>
      <c r="D29" s="3" t="s">
        <v>19</v>
      </c>
      <c r="E29" s="3" t="s">
        <v>19</v>
      </c>
      <c r="F29" s="3">
        <v>5</v>
      </c>
      <c r="G29" s="70">
        <f>F29*5</f>
        <v>25</v>
      </c>
      <c r="H29" s="80"/>
      <c r="I29" s="3"/>
      <c r="J29" s="87"/>
      <c r="K29" s="112">
        <v>20</v>
      </c>
      <c r="L29" s="116"/>
    </row>
    <row r="30" spans="1:12" s="6" customFormat="1" ht="25.5">
      <c r="A30" s="21" t="s">
        <v>64</v>
      </c>
      <c r="B30" s="26" t="s">
        <v>95</v>
      </c>
      <c r="C30" s="11"/>
      <c r="D30" s="3" t="s">
        <v>19</v>
      </c>
      <c r="E30" s="3" t="s">
        <v>19</v>
      </c>
      <c r="F30" s="3">
        <v>4</v>
      </c>
      <c r="G30" s="70">
        <f>F30*5</f>
        <v>20</v>
      </c>
      <c r="H30" s="80"/>
      <c r="I30" s="3"/>
      <c r="J30" s="87"/>
      <c r="K30" s="112">
        <v>16</v>
      </c>
      <c r="L30" s="116"/>
    </row>
    <row r="31" spans="1:12" s="6" customFormat="1" ht="25.5">
      <c r="A31" s="21" t="s">
        <v>65</v>
      </c>
      <c r="B31" s="26" t="s">
        <v>97</v>
      </c>
      <c r="C31" s="16"/>
      <c r="D31" s="3" t="s">
        <v>19</v>
      </c>
      <c r="E31" s="3" t="s">
        <v>19</v>
      </c>
      <c r="F31" s="17">
        <v>2</v>
      </c>
      <c r="G31" s="70">
        <f>F31*5</f>
        <v>10</v>
      </c>
      <c r="H31" s="88"/>
      <c r="I31" s="17"/>
      <c r="J31" s="89"/>
      <c r="K31" s="114">
        <v>4</v>
      </c>
      <c r="L31" s="116"/>
    </row>
    <row r="32" spans="1:12" s="6" customFormat="1" ht="20.100000000000001" customHeight="1">
      <c r="A32" s="22" t="s">
        <v>42</v>
      </c>
      <c r="B32" s="23" t="s">
        <v>46</v>
      </c>
      <c r="C32" s="29"/>
      <c r="D32" s="30"/>
      <c r="E32" s="30"/>
      <c r="F32" s="30"/>
      <c r="G32" s="30"/>
      <c r="H32" s="90"/>
      <c r="I32" s="30"/>
      <c r="J32" s="91"/>
      <c r="K32" s="90"/>
      <c r="L32" s="116"/>
    </row>
    <row r="33" spans="1:15" s="6" customFormat="1" ht="15.75" customHeight="1">
      <c r="A33" s="38" t="s">
        <v>43</v>
      </c>
      <c r="B33" s="31" t="s">
        <v>5</v>
      </c>
      <c r="C33" s="18" t="s">
        <v>19</v>
      </c>
      <c r="D33" s="32"/>
      <c r="E33" s="32"/>
      <c r="F33" s="32"/>
      <c r="G33" s="105"/>
      <c r="H33" s="92"/>
      <c r="I33" s="18"/>
      <c r="J33" s="93"/>
      <c r="K33" s="115"/>
      <c r="L33" s="116"/>
    </row>
    <row r="34" spans="1:15" s="6" customFormat="1">
      <c r="A34" s="38" t="s">
        <v>44</v>
      </c>
      <c r="B34" s="26" t="s">
        <v>6</v>
      </c>
      <c r="C34" s="3" t="s">
        <v>19</v>
      </c>
      <c r="D34" s="11"/>
      <c r="E34" s="11"/>
      <c r="F34" s="11"/>
      <c r="G34" s="104"/>
      <c r="H34" s="80"/>
      <c r="I34" s="3"/>
      <c r="J34" s="81"/>
      <c r="K34" s="112"/>
      <c r="L34" s="116"/>
    </row>
    <row r="35" spans="1:15" s="6" customFormat="1" ht="20.100000000000001" customHeight="1">
      <c r="A35" s="33" t="s">
        <v>66</v>
      </c>
      <c r="B35" s="40" t="s">
        <v>7</v>
      </c>
      <c r="C35" s="29"/>
      <c r="D35" s="30"/>
      <c r="E35" s="30"/>
      <c r="F35" s="30"/>
      <c r="G35" s="30"/>
      <c r="H35" s="90"/>
      <c r="I35" s="30"/>
      <c r="J35" s="91"/>
      <c r="K35" s="90"/>
      <c r="L35" s="116"/>
    </row>
    <row r="36" spans="1:15" s="6" customFormat="1">
      <c r="A36" s="21" t="s">
        <v>67</v>
      </c>
      <c r="B36" s="36" t="s">
        <v>90</v>
      </c>
      <c r="C36" s="18" t="s">
        <v>19</v>
      </c>
      <c r="D36" s="32"/>
      <c r="E36" s="32"/>
      <c r="F36" s="32"/>
      <c r="G36" s="105"/>
      <c r="H36" s="92"/>
      <c r="I36" s="18"/>
      <c r="J36" s="93"/>
      <c r="K36" s="115"/>
      <c r="L36" s="116"/>
    </row>
    <row r="37" spans="1:15" s="6" customFormat="1" ht="25.5">
      <c r="A37" s="21" t="s">
        <v>68</v>
      </c>
      <c r="B37" s="26" t="s">
        <v>92</v>
      </c>
      <c r="C37" s="11"/>
      <c r="D37" s="3" t="s">
        <v>19</v>
      </c>
      <c r="E37" s="3" t="s">
        <v>19</v>
      </c>
      <c r="F37" s="3">
        <v>1</v>
      </c>
      <c r="G37" s="70">
        <f>F37*5</f>
        <v>5</v>
      </c>
      <c r="H37" s="80"/>
      <c r="I37" s="3"/>
      <c r="J37" s="81"/>
      <c r="K37" s="112">
        <v>3</v>
      </c>
      <c r="L37" s="116"/>
    </row>
    <row r="38" spans="1:15" s="6" customFormat="1" ht="25.5">
      <c r="A38" s="21" t="s">
        <v>69</v>
      </c>
      <c r="B38" s="26" t="s">
        <v>93</v>
      </c>
      <c r="C38" s="11"/>
      <c r="D38" s="3" t="s">
        <v>19</v>
      </c>
      <c r="E38" s="3" t="s">
        <v>19</v>
      </c>
      <c r="F38" s="3">
        <v>3</v>
      </c>
      <c r="G38" s="70">
        <f>F38*5</f>
        <v>15</v>
      </c>
      <c r="H38" s="80"/>
      <c r="I38" s="3"/>
      <c r="J38" s="81"/>
      <c r="K38" s="112">
        <v>9</v>
      </c>
      <c r="L38" s="116"/>
    </row>
    <row r="39" spans="1:15" s="6" customFormat="1" ht="25.5">
      <c r="A39" s="21" t="s">
        <v>91</v>
      </c>
      <c r="B39" s="35" t="s">
        <v>94</v>
      </c>
      <c r="C39" s="11"/>
      <c r="D39" s="3" t="s">
        <v>19</v>
      </c>
      <c r="E39" s="3" t="s">
        <v>19</v>
      </c>
      <c r="F39" s="3">
        <v>2</v>
      </c>
      <c r="G39" s="70">
        <f>F39*5</f>
        <v>10</v>
      </c>
      <c r="H39" s="80"/>
      <c r="I39" s="3"/>
      <c r="J39" s="81"/>
      <c r="K39" s="112">
        <v>6</v>
      </c>
      <c r="L39" s="116"/>
    </row>
    <row r="40" spans="1:15" s="6" customFormat="1" ht="15">
      <c r="A40" s="33" t="s">
        <v>118</v>
      </c>
      <c r="B40" s="33" t="s">
        <v>129</v>
      </c>
      <c r="C40" s="33"/>
      <c r="D40" s="33"/>
      <c r="E40" s="33"/>
      <c r="F40" s="33"/>
      <c r="G40" s="33"/>
      <c r="H40" s="94"/>
      <c r="I40" s="33"/>
      <c r="J40" s="95"/>
      <c r="K40" s="94"/>
      <c r="L40" s="116"/>
    </row>
    <row r="41" spans="1:15" s="6" customFormat="1" ht="25.5">
      <c r="A41" s="65" t="s">
        <v>119</v>
      </c>
      <c r="B41" s="10" t="s">
        <v>31</v>
      </c>
      <c r="C41" s="3" t="s">
        <v>19</v>
      </c>
      <c r="D41" s="11"/>
      <c r="E41" s="11"/>
      <c r="F41" s="11"/>
      <c r="G41" s="104"/>
      <c r="H41" s="80"/>
      <c r="I41" s="3"/>
      <c r="J41" s="96"/>
      <c r="K41" s="112"/>
      <c r="L41" s="116"/>
    </row>
    <row r="42" spans="1:15" s="6" customFormat="1" ht="25.5">
      <c r="A42" s="65" t="s">
        <v>120</v>
      </c>
      <c r="B42" s="10" t="s">
        <v>124</v>
      </c>
      <c r="C42" s="11"/>
      <c r="D42" s="3" t="s">
        <v>19</v>
      </c>
      <c r="E42" s="11"/>
      <c r="F42" s="3">
        <v>3</v>
      </c>
      <c r="G42" s="70">
        <f>F42*5</f>
        <v>15</v>
      </c>
      <c r="H42" s="80"/>
      <c r="I42" s="3"/>
      <c r="J42" s="96"/>
      <c r="K42" s="112">
        <v>12</v>
      </c>
      <c r="L42" s="116"/>
    </row>
    <row r="43" spans="1:15" s="6" customFormat="1" ht="25.5">
      <c r="A43" s="65" t="s">
        <v>121</v>
      </c>
      <c r="B43" s="10" t="s">
        <v>125</v>
      </c>
      <c r="C43" s="11"/>
      <c r="D43" s="3" t="s">
        <v>19</v>
      </c>
      <c r="E43" s="11"/>
      <c r="F43" s="3">
        <v>4</v>
      </c>
      <c r="G43" s="70">
        <f>F43*5</f>
        <v>20</v>
      </c>
      <c r="H43" s="80"/>
      <c r="I43" s="3"/>
      <c r="J43" s="96"/>
      <c r="K43" s="112">
        <v>16</v>
      </c>
      <c r="L43" s="116"/>
    </row>
    <row r="44" spans="1:15" s="6" customFormat="1" ht="38.25">
      <c r="A44" s="65" t="s">
        <v>122</v>
      </c>
      <c r="B44" s="10" t="s">
        <v>126</v>
      </c>
      <c r="C44" s="11"/>
      <c r="D44" s="3" t="s">
        <v>19</v>
      </c>
      <c r="E44" s="11"/>
      <c r="F44" s="3">
        <v>2</v>
      </c>
      <c r="G44" s="70">
        <f>F44*5</f>
        <v>10</v>
      </c>
      <c r="H44" s="80"/>
      <c r="I44" s="3"/>
      <c r="J44" s="96"/>
      <c r="K44" s="112">
        <v>8</v>
      </c>
      <c r="L44" s="116"/>
    </row>
    <row r="45" spans="1:15" s="6" customFormat="1" ht="47.25" customHeight="1" thickBot="1">
      <c r="A45" s="65" t="s">
        <v>123</v>
      </c>
      <c r="B45" s="12" t="s">
        <v>127</v>
      </c>
      <c r="C45" s="11"/>
      <c r="D45" s="3" t="s">
        <v>19</v>
      </c>
      <c r="E45" s="11"/>
      <c r="F45" s="3">
        <v>1</v>
      </c>
      <c r="G45" s="70">
        <f>F45*5</f>
        <v>5</v>
      </c>
      <c r="H45" s="80"/>
      <c r="I45" s="3"/>
      <c r="J45" s="96"/>
      <c r="K45" s="112">
        <v>2</v>
      </c>
      <c r="L45" s="116"/>
    </row>
    <row r="46" spans="1:15" ht="25.5" customHeight="1">
      <c r="B46" s="258" t="s">
        <v>210</v>
      </c>
      <c r="C46" s="259"/>
      <c r="D46" s="259"/>
      <c r="E46" s="259"/>
      <c r="F46" s="260"/>
      <c r="G46" s="3">
        <f>SUM(G22:G45)</f>
        <v>190</v>
      </c>
      <c r="H46" s="274" t="s">
        <v>213</v>
      </c>
      <c r="I46" s="275"/>
      <c r="J46" s="276"/>
      <c r="K46" s="3">
        <f>SUM(K22:K45)</f>
        <v>129</v>
      </c>
    </row>
    <row r="47" spans="1:15" ht="25.5" customHeight="1">
      <c r="B47" s="258" t="s">
        <v>211</v>
      </c>
      <c r="C47" s="259"/>
      <c r="D47" s="259"/>
      <c r="E47" s="259"/>
      <c r="F47" s="260"/>
      <c r="G47" s="3">
        <f ca="1">'Axel Generella krav'!G17</f>
        <v>0</v>
      </c>
      <c r="H47" s="258" t="s">
        <v>214</v>
      </c>
      <c r="I47" s="259"/>
      <c r="J47" s="260"/>
      <c r="K47" s="3">
        <f ca="1">'Axel Generella krav'!K17</f>
        <v>0</v>
      </c>
    </row>
    <row r="48" spans="1:15" ht="51.75" customHeight="1" thickBot="1">
      <c r="B48" s="258" t="s">
        <v>215</v>
      </c>
      <c r="C48" s="259"/>
      <c r="D48" s="259"/>
      <c r="E48" s="259"/>
      <c r="F48" s="260"/>
      <c r="G48" s="3">
        <f>SUM(G46:G47)</f>
        <v>190</v>
      </c>
      <c r="H48" s="258" t="s">
        <v>212</v>
      </c>
      <c r="I48" s="259"/>
      <c r="J48" s="260"/>
      <c r="K48" s="17">
        <f>SUM(K46:K47)</f>
        <v>129</v>
      </c>
      <c r="L48" s="60"/>
      <c r="M48" s="60"/>
      <c r="N48" s="60"/>
      <c r="O48" s="61"/>
    </row>
    <row r="49" spans="2:11" ht="51.75" customHeight="1" thickBot="1">
      <c r="B49" s="273"/>
      <c r="C49" s="273"/>
      <c r="D49" s="273"/>
      <c r="E49" s="273"/>
      <c r="F49" s="273"/>
      <c r="G49" s="249"/>
      <c r="H49" s="277" t="s">
        <v>216</v>
      </c>
      <c r="I49" s="278"/>
      <c r="J49" s="279"/>
      <c r="K49" s="100">
        <f>F16*(1+(($G$48-K48)/$G$48)*1.5)</f>
        <v>5852.2368421052633</v>
      </c>
    </row>
  </sheetData>
  <mergeCells count="21">
    <mergeCell ref="C18:G18"/>
    <mergeCell ref="J13:K13"/>
    <mergeCell ref="B46:F46"/>
    <mergeCell ref="J14:K14"/>
    <mergeCell ref="B49:F49"/>
    <mergeCell ref="H18:K18"/>
    <mergeCell ref="H46:J46"/>
    <mergeCell ref="H47:J47"/>
    <mergeCell ref="H48:J48"/>
    <mergeCell ref="H49:J49"/>
    <mergeCell ref="B47:F47"/>
    <mergeCell ref="J12:K12"/>
    <mergeCell ref="A18:B18"/>
    <mergeCell ref="B48:F48"/>
    <mergeCell ref="J7:K7"/>
    <mergeCell ref="J8:K8"/>
    <mergeCell ref="J9:K9"/>
    <mergeCell ref="J10:K10"/>
    <mergeCell ref="J16:K16"/>
    <mergeCell ref="J15:K15"/>
    <mergeCell ref="J11:K11"/>
  </mergeCells>
  <phoneticPr fontId="8" type="noConversion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Header>&amp;R2012-04-11</oddHeader>
    <oddFooter>&amp;LAvd f Upphandling
Ulrika Nilsson&amp;R&amp;P(&amp;N)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topLeftCell="A19" zoomScale="75" zoomScaleNormal="100" workbookViewId="0">
      <selection activeCell="H49" sqref="H49:J49"/>
    </sheetView>
  </sheetViews>
  <sheetFormatPr defaultColWidth="8.85546875" defaultRowHeight="12.75"/>
  <cols>
    <col min="1" max="1" width="10.85546875" customWidth="1"/>
    <col min="2" max="2" width="66.28515625" bestFit="1" customWidth="1"/>
    <col min="3" max="4" width="8.85546875" customWidth="1"/>
    <col min="5" max="5" width="13.140625" customWidth="1"/>
    <col min="6" max="6" width="14.28515625" customWidth="1"/>
    <col min="7" max="7" width="17.28515625" customWidth="1"/>
    <col min="8" max="8" width="18.140625" customWidth="1"/>
    <col min="9" max="9" width="16.5703125" customWidth="1"/>
    <col min="10" max="10" width="39.7109375" customWidth="1"/>
    <col min="11" max="11" width="15.5703125" bestFit="1" customWidth="1"/>
    <col min="12" max="12" width="17" customWidth="1"/>
  </cols>
  <sheetData>
    <row r="1" spans="1:11" ht="15.75">
      <c r="A1" s="41" t="s">
        <v>98</v>
      </c>
    </row>
    <row r="2" spans="1:11" ht="15.75">
      <c r="A2" s="42"/>
    </row>
    <row r="3" spans="1:11">
      <c r="A3" s="43" t="s">
        <v>99</v>
      </c>
    </row>
    <row r="4" spans="1:11" ht="22.5" customHeight="1">
      <c r="B4" s="45" t="s">
        <v>101</v>
      </c>
    </row>
    <row r="5" spans="1:11" ht="24.75" customHeight="1" thickBot="1">
      <c r="A5" s="46"/>
      <c r="B5" s="44" t="s">
        <v>113</v>
      </c>
    </row>
    <row r="6" spans="1:11" s="50" customFormat="1" ht="51.75" thickBot="1">
      <c r="A6" s="117" t="s">
        <v>102</v>
      </c>
      <c r="B6" s="132" t="s">
        <v>103</v>
      </c>
      <c r="C6" s="48" t="s">
        <v>10</v>
      </c>
      <c r="D6" s="49" t="s">
        <v>104</v>
      </c>
      <c r="E6" s="49" t="s">
        <v>194</v>
      </c>
      <c r="F6" s="192" t="s">
        <v>217</v>
      </c>
      <c r="G6" s="131" t="s">
        <v>105</v>
      </c>
      <c r="H6" s="131" t="s">
        <v>106</v>
      </c>
      <c r="I6" s="137" t="s">
        <v>108</v>
      </c>
      <c r="J6" s="193" t="s">
        <v>107</v>
      </c>
      <c r="K6" s="194"/>
    </row>
    <row r="7" spans="1:11" s="50" customFormat="1">
      <c r="A7" s="128">
        <v>1</v>
      </c>
      <c r="B7" s="133" t="s">
        <v>45</v>
      </c>
      <c r="C7" s="134" t="s">
        <v>109</v>
      </c>
      <c r="D7" s="135">
        <v>1</v>
      </c>
      <c r="E7" s="204"/>
      <c r="F7" s="54">
        <f>D7*E7</f>
        <v>0</v>
      </c>
      <c r="G7" s="203"/>
      <c r="H7" s="206"/>
      <c r="I7" s="207"/>
      <c r="J7" s="267"/>
      <c r="K7" s="268"/>
    </row>
    <row r="8" spans="1:11" s="50" customFormat="1">
      <c r="A8" s="128">
        <v>2</v>
      </c>
      <c r="B8" s="119" t="s">
        <v>110</v>
      </c>
      <c r="C8" s="51" t="s">
        <v>109</v>
      </c>
      <c r="D8" s="52">
        <v>1</v>
      </c>
      <c r="E8" s="203"/>
      <c r="F8" s="56">
        <f t="shared" ref="F8:F15" si="0">D8*E8</f>
        <v>0</v>
      </c>
      <c r="G8" s="203"/>
      <c r="H8" s="208"/>
      <c r="I8" s="209"/>
      <c r="J8" s="269"/>
      <c r="K8" s="270"/>
    </row>
    <row r="9" spans="1:11" s="50" customFormat="1">
      <c r="A9" s="128">
        <v>3</v>
      </c>
      <c r="B9" s="119" t="s">
        <v>111</v>
      </c>
      <c r="C9" s="51" t="s">
        <v>109</v>
      </c>
      <c r="D9" s="52">
        <v>1</v>
      </c>
      <c r="E9" s="203"/>
      <c r="F9" s="56">
        <f t="shared" si="0"/>
        <v>0</v>
      </c>
      <c r="G9" s="203"/>
      <c r="H9" s="208"/>
      <c r="I9" s="209"/>
      <c r="J9" s="269"/>
      <c r="K9" s="270"/>
    </row>
    <row r="10" spans="1:11" s="50" customFormat="1">
      <c r="A10" s="128"/>
      <c r="B10" s="120" t="s">
        <v>176</v>
      </c>
      <c r="C10" s="53"/>
      <c r="D10" s="52"/>
      <c r="E10" s="54"/>
      <c r="F10" s="56">
        <f t="shared" si="0"/>
        <v>0</v>
      </c>
      <c r="G10" s="54"/>
      <c r="H10" s="59"/>
      <c r="I10" s="196"/>
      <c r="J10" s="264"/>
      <c r="K10" s="265"/>
    </row>
    <row r="11" spans="1:11" s="50" customFormat="1">
      <c r="A11" s="128"/>
      <c r="B11" s="119"/>
      <c r="C11" s="51"/>
      <c r="D11" s="52"/>
      <c r="E11" s="54"/>
      <c r="F11" s="56">
        <f t="shared" si="0"/>
        <v>0</v>
      </c>
      <c r="G11" s="54"/>
      <c r="H11" s="59"/>
      <c r="I11" s="196"/>
      <c r="J11" s="264"/>
      <c r="K11" s="265"/>
    </row>
    <row r="12" spans="1:11" s="50" customFormat="1">
      <c r="A12" s="129"/>
      <c r="B12" s="121"/>
      <c r="C12" s="58"/>
      <c r="D12" s="58"/>
      <c r="E12" s="56"/>
      <c r="F12" s="56">
        <f t="shared" si="0"/>
        <v>0</v>
      </c>
      <c r="G12" s="56"/>
      <c r="H12" s="59"/>
      <c r="I12" s="196"/>
      <c r="J12" s="264"/>
      <c r="K12" s="265"/>
    </row>
    <row r="13" spans="1:11" s="50" customFormat="1">
      <c r="A13" s="128"/>
      <c r="B13" s="122"/>
      <c r="C13" s="51"/>
      <c r="D13" s="55"/>
      <c r="E13" s="57"/>
      <c r="F13" s="56">
        <f t="shared" si="0"/>
        <v>0</v>
      </c>
      <c r="G13" s="57"/>
      <c r="H13" s="59"/>
      <c r="I13" s="196"/>
      <c r="J13" s="264"/>
      <c r="K13" s="265"/>
    </row>
    <row r="14" spans="1:11" s="50" customFormat="1">
      <c r="A14" s="128"/>
      <c r="B14" s="122" t="s">
        <v>112</v>
      </c>
      <c r="C14" s="58"/>
      <c r="D14" s="58"/>
      <c r="E14" s="56"/>
      <c r="F14" s="56">
        <f t="shared" si="0"/>
        <v>0</v>
      </c>
      <c r="G14" s="56"/>
      <c r="H14" s="59"/>
      <c r="I14" s="196"/>
      <c r="J14" s="264"/>
      <c r="K14" s="265"/>
    </row>
    <row r="15" spans="1:11" s="50" customFormat="1">
      <c r="A15" s="128"/>
      <c r="B15" s="121"/>
      <c r="C15" s="58"/>
      <c r="D15" s="58"/>
      <c r="E15" s="56"/>
      <c r="F15" s="56">
        <f t="shared" si="0"/>
        <v>0</v>
      </c>
      <c r="G15" s="56"/>
      <c r="H15" s="59"/>
      <c r="I15" s="196"/>
      <c r="J15" s="264"/>
      <c r="K15" s="265"/>
    </row>
    <row r="16" spans="1:11" s="50" customFormat="1" ht="13.5" thickBot="1">
      <c r="A16" s="130"/>
      <c r="B16" s="123" t="s">
        <v>114</v>
      </c>
      <c r="C16" s="124"/>
      <c r="D16" s="125"/>
      <c r="E16" s="126"/>
      <c r="F16" s="126">
        <f>SUM(F7:F15)</f>
        <v>0</v>
      </c>
      <c r="G16" s="127"/>
      <c r="H16" s="136"/>
      <c r="I16" s="197"/>
      <c r="J16" s="271"/>
      <c r="K16" s="272"/>
    </row>
    <row r="17" spans="1:12" ht="16.5" thickBot="1">
      <c r="C17" s="118"/>
      <c r="D17" s="64"/>
      <c r="E17" s="64"/>
      <c r="F17" s="64"/>
      <c r="G17" s="64"/>
      <c r="H17" s="1"/>
      <c r="I17" s="1"/>
      <c r="J17" s="1"/>
      <c r="K17" s="1"/>
    </row>
    <row r="18" spans="1:12" s="4" customFormat="1" ht="28.5" customHeight="1" thickBot="1">
      <c r="A18" s="266" t="s">
        <v>32</v>
      </c>
      <c r="B18" s="266"/>
      <c r="C18" s="280" t="s">
        <v>10</v>
      </c>
      <c r="D18" s="281"/>
      <c r="E18" s="281"/>
      <c r="F18" s="281"/>
      <c r="G18" s="281"/>
      <c r="H18" s="261" t="s">
        <v>190</v>
      </c>
      <c r="I18" s="262"/>
      <c r="J18" s="263"/>
      <c r="K18" s="147"/>
    </row>
    <row r="19" spans="1:12" s="6" customFormat="1" ht="27.75" customHeight="1">
      <c r="A19" s="5"/>
      <c r="B19" s="2" t="s">
        <v>9</v>
      </c>
      <c r="C19" s="66" t="s">
        <v>11</v>
      </c>
      <c r="D19" s="66" t="s">
        <v>12</v>
      </c>
      <c r="E19" s="66" t="s">
        <v>13</v>
      </c>
      <c r="F19" s="66" t="s">
        <v>14</v>
      </c>
      <c r="G19" s="68" t="s">
        <v>15</v>
      </c>
      <c r="H19" s="106" t="s">
        <v>16</v>
      </c>
      <c r="I19" s="107" t="s">
        <v>17</v>
      </c>
      <c r="J19" s="108" t="s">
        <v>175</v>
      </c>
      <c r="K19" s="146" t="s">
        <v>195</v>
      </c>
      <c r="L19" s="116"/>
    </row>
    <row r="20" spans="1:12" s="6" customFormat="1" ht="30" customHeight="1">
      <c r="A20" s="7" t="s">
        <v>18</v>
      </c>
      <c r="B20" s="8" t="s">
        <v>33</v>
      </c>
      <c r="C20" s="67"/>
      <c r="D20" s="67"/>
      <c r="E20" s="67"/>
      <c r="F20" s="67"/>
      <c r="G20" s="69"/>
      <c r="H20" s="76"/>
      <c r="I20" s="67"/>
      <c r="J20" s="77"/>
      <c r="K20" s="111"/>
      <c r="L20" s="116"/>
    </row>
    <row r="21" spans="1:12" s="6" customFormat="1" ht="23.25" customHeight="1">
      <c r="A21" s="39" t="s">
        <v>36</v>
      </c>
      <c r="B21" s="40" t="s">
        <v>21</v>
      </c>
      <c r="C21" s="37"/>
      <c r="D21" s="37"/>
      <c r="E21" s="37"/>
      <c r="F21" s="37"/>
      <c r="G21" s="37"/>
      <c r="H21" s="78"/>
      <c r="I21" s="37"/>
      <c r="J21" s="79"/>
      <c r="K21" s="78"/>
      <c r="L21" s="116"/>
    </row>
    <row r="22" spans="1:12" s="6" customFormat="1" ht="38.25">
      <c r="A22" s="9" t="s">
        <v>37</v>
      </c>
      <c r="B22" s="12" t="s">
        <v>115</v>
      </c>
      <c r="C22" s="11"/>
      <c r="D22" s="3" t="s">
        <v>19</v>
      </c>
      <c r="E22" s="3" t="s">
        <v>19</v>
      </c>
      <c r="F22" s="3"/>
      <c r="G22" s="70">
        <f>F22*5</f>
        <v>0</v>
      </c>
      <c r="H22" s="80"/>
      <c r="I22" s="3"/>
      <c r="J22" s="81"/>
      <c r="K22" s="112"/>
      <c r="L22" s="116"/>
    </row>
    <row r="23" spans="1:12" s="6" customFormat="1" ht="38.25">
      <c r="A23" s="9" t="s">
        <v>38</v>
      </c>
      <c r="B23" s="12" t="s">
        <v>89</v>
      </c>
      <c r="C23" s="11"/>
      <c r="D23" s="3" t="s">
        <v>19</v>
      </c>
      <c r="E23" s="3" t="s">
        <v>19</v>
      </c>
      <c r="F23" s="3"/>
      <c r="G23" s="70">
        <f>F23*5</f>
        <v>0</v>
      </c>
      <c r="H23" s="80"/>
      <c r="I23" s="3"/>
      <c r="J23" s="81"/>
      <c r="K23" s="112"/>
      <c r="L23" s="116"/>
    </row>
    <row r="24" spans="1:12" s="6" customFormat="1" ht="15">
      <c r="A24" s="9" t="s">
        <v>191</v>
      </c>
      <c r="B24" s="12" t="s">
        <v>88</v>
      </c>
      <c r="C24" s="3" t="s">
        <v>19</v>
      </c>
      <c r="D24" s="11"/>
      <c r="E24" s="11"/>
      <c r="F24" s="11"/>
      <c r="G24" s="104"/>
      <c r="H24" s="80"/>
      <c r="I24" s="3"/>
      <c r="J24" s="82"/>
      <c r="K24" s="112"/>
      <c r="L24" s="116"/>
    </row>
    <row r="25" spans="1:12" s="6" customFormat="1" ht="20.100000000000001" customHeight="1">
      <c r="A25" s="22" t="s">
        <v>39</v>
      </c>
      <c r="B25" s="40" t="s">
        <v>45</v>
      </c>
      <c r="C25" s="24"/>
      <c r="D25" s="25"/>
      <c r="E25" s="25"/>
      <c r="F25" s="25"/>
      <c r="G25" s="25"/>
      <c r="H25" s="83"/>
      <c r="I25" s="25"/>
      <c r="J25" s="84"/>
      <c r="K25" s="83"/>
      <c r="L25" s="116"/>
    </row>
    <row r="26" spans="1:12" s="6" customFormat="1" ht="15" customHeight="1">
      <c r="A26" s="21" t="s">
        <v>40</v>
      </c>
      <c r="B26" s="26" t="s">
        <v>3</v>
      </c>
      <c r="C26" s="3" t="s">
        <v>19</v>
      </c>
      <c r="D26" s="11"/>
      <c r="E26" s="11"/>
      <c r="F26" s="11"/>
      <c r="G26" s="104"/>
      <c r="H26" s="85"/>
      <c r="I26" s="27"/>
      <c r="J26" s="86"/>
      <c r="K26" s="113"/>
      <c r="L26" s="116"/>
    </row>
    <row r="27" spans="1:12" s="6" customFormat="1" ht="49.15" customHeight="1">
      <c r="A27" s="21" t="s">
        <v>41</v>
      </c>
      <c r="B27" s="26" t="s">
        <v>128</v>
      </c>
      <c r="C27" s="11"/>
      <c r="D27" s="3" t="s">
        <v>19</v>
      </c>
      <c r="E27" s="3" t="s">
        <v>19</v>
      </c>
      <c r="F27" s="3"/>
      <c r="G27" s="70">
        <f>F27*5</f>
        <v>0</v>
      </c>
      <c r="H27" s="80"/>
      <c r="I27" s="3"/>
      <c r="J27" s="87"/>
      <c r="K27" s="112"/>
      <c r="L27" s="116"/>
    </row>
    <row r="28" spans="1:12" s="6" customFormat="1">
      <c r="A28" s="21" t="s">
        <v>62</v>
      </c>
      <c r="B28" s="26" t="s">
        <v>4</v>
      </c>
      <c r="C28" s="3" t="s">
        <v>19</v>
      </c>
      <c r="D28" s="11"/>
      <c r="E28" s="11"/>
      <c r="F28" s="11"/>
      <c r="G28" s="104"/>
      <c r="H28" s="80"/>
      <c r="I28" s="3"/>
      <c r="J28" s="87"/>
      <c r="K28" s="112"/>
      <c r="L28" s="116"/>
    </row>
    <row r="29" spans="1:12" s="6" customFormat="1" ht="25.5">
      <c r="A29" s="21" t="s">
        <v>63</v>
      </c>
      <c r="B29" s="26" t="s">
        <v>96</v>
      </c>
      <c r="C29" s="11"/>
      <c r="D29" s="3" t="s">
        <v>19</v>
      </c>
      <c r="E29" s="3" t="s">
        <v>19</v>
      </c>
      <c r="F29" s="3"/>
      <c r="G29" s="70">
        <f>F29*5</f>
        <v>0</v>
      </c>
      <c r="H29" s="80"/>
      <c r="I29" s="3"/>
      <c r="J29" s="87"/>
      <c r="K29" s="112"/>
      <c r="L29" s="116"/>
    </row>
    <row r="30" spans="1:12" s="6" customFormat="1" ht="25.5">
      <c r="A30" s="21" t="s">
        <v>64</v>
      </c>
      <c r="B30" s="26" t="s">
        <v>95</v>
      </c>
      <c r="C30" s="11"/>
      <c r="D30" s="3" t="s">
        <v>19</v>
      </c>
      <c r="E30" s="3" t="s">
        <v>19</v>
      </c>
      <c r="F30" s="3"/>
      <c r="G30" s="70">
        <f>F30*5</f>
        <v>0</v>
      </c>
      <c r="H30" s="80"/>
      <c r="I30" s="3"/>
      <c r="J30" s="87"/>
      <c r="K30" s="112"/>
      <c r="L30" s="116"/>
    </row>
    <row r="31" spans="1:12" s="6" customFormat="1" ht="25.5">
      <c r="A31" s="21" t="s">
        <v>65</v>
      </c>
      <c r="B31" s="26" t="s">
        <v>97</v>
      </c>
      <c r="C31" s="16"/>
      <c r="D31" s="3" t="s">
        <v>19</v>
      </c>
      <c r="E31" s="3" t="s">
        <v>19</v>
      </c>
      <c r="F31" s="17"/>
      <c r="G31" s="70">
        <f>F31*5</f>
        <v>0</v>
      </c>
      <c r="H31" s="88"/>
      <c r="I31" s="17"/>
      <c r="J31" s="89"/>
      <c r="K31" s="114"/>
      <c r="L31" s="116"/>
    </row>
    <row r="32" spans="1:12" s="6" customFormat="1" ht="20.100000000000001" customHeight="1">
      <c r="A32" s="22" t="s">
        <v>42</v>
      </c>
      <c r="B32" s="23" t="s">
        <v>46</v>
      </c>
      <c r="C32" s="29"/>
      <c r="D32" s="30"/>
      <c r="E32" s="30"/>
      <c r="F32" s="30"/>
      <c r="G32" s="30"/>
      <c r="H32" s="90"/>
      <c r="I32" s="30"/>
      <c r="J32" s="91"/>
      <c r="K32" s="90"/>
      <c r="L32" s="116"/>
    </row>
    <row r="33" spans="1:15" s="6" customFormat="1" ht="15.75" customHeight="1">
      <c r="A33" s="38" t="s">
        <v>43</v>
      </c>
      <c r="B33" s="31" t="s">
        <v>5</v>
      </c>
      <c r="C33" s="18" t="s">
        <v>19</v>
      </c>
      <c r="D33" s="32"/>
      <c r="E33" s="32"/>
      <c r="F33" s="32"/>
      <c r="G33" s="105"/>
      <c r="H33" s="92"/>
      <c r="I33" s="18"/>
      <c r="J33" s="93"/>
      <c r="K33" s="115"/>
      <c r="L33" s="116"/>
    </row>
    <row r="34" spans="1:15" s="6" customFormat="1">
      <c r="A34" s="38" t="s">
        <v>44</v>
      </c>
      <c r="B34" s="26" t="s">
        <v>6</v>
      </c>
      <c r="C34" s="3" t="s">
        <v>19</v>
      </c>
      <c r="D34" s="11"/>
      <c r="E34" s="11"/>
      <c r="F34" s="11"/>
      <c r="G34" s="104"/>
      <c r="H34" s="80"/>
      <c r="I34" s="3"/>
      <c r="J34" s="81"/>
      <c r="K34" s="112"/>
      <c r="L34" s="116"/>
    </row>
    <row r="35" spans="1:15" s="6" customFormat="1" ht="20.100000000000001" customHeight="1">
      <c r="A35" s="33" t="s">
        <v>66</v>
      </c>
      <c r="B35" s="40" t="s">
        <v>7</v>
      </c>
      <c r="C35" s="29"/>
      <c r="D35" s="30"/>
      <c r="E35" s="30"/>
      <c r="F35" s="30"/>
      <c r="G35" s="30"/>
      <c r="H35" s="90"/>
      <c r="I35" s="30"/>
      <c r="J35" s="91"/>
      <c r="K35" s="90"/>
      <c r="L35" s="116"/>
    </row>
    <row r="36" spans="1:15" s="6" customFormat="1">
      <c r="A36" s="21" t="s">
        <v>67</v>
      </c>
      <c r="B36" s="36" t="s">
        <v>90</v>
      </c>
      <c r="C36" s="18" t="s">
        <v>19</v>
      </c>
      <c r="D36" s="32"/>
      <c r="E36" s="32"/>
      <c r="F36" s="32"/>
      <c r="G36" s="105"/>
      <c r="H36" s="92"/>
      <c r="I36" s="18"/>
      <c r="J36" s="93"/>
      <c r="K36" s="115"/>
      <c r="L36" s="116"/>
    </row>
    <row r="37" spans="1:15" s="6" customFormat="1" ht="25.5">
      <c r="A37" s="21" t="s">
        <v>68</v>
      </c>
      <c r="B37" s="26" t="s">
        <v>92</v>
      </c>
      <c r="C37" s="11"/>
      <c r="D37" s="3" t="s">
        <v>19</v>
      </c>
      <c r="E37" s="3" t="s">
        <v>19</v>
      </c>
      <c r="F37" s="3"/>
      <c r="G37" s="70">
        <f>F37*5</f>
        <v>0</v>
      </c>
      <c r="H37" s="80"/>
      <c r="I37" s="3"/>
      <c r="J37" s="81"/>
      <c r="K37" s="112"/>
      <c r="L37" s="116"/>
    </row>
    <row r="38" spans="1:15" s="6" customFormat="1" ht="25.5">
      <c r="A38" s="21" t="s">
        <v>69</v>
      </c>
      <c r="B38" s="26" t="s">
        <v>93</v>
      </c>
      <c r="C38" s="11"/>
      <c r="D38" s="3" t="s">
        <v>19</v>
      </c>
      <c r="E38" s="3" t="s">
        <v>19</v>
      </c>
      <c r="F38" s="3"/>
      <c r="G38" s="70">
        <f>F38*5</f>
        <v>0</v>
      </c>
      <c r="H38" s="80"/>
      <c r="I38" s="3"/>
      <c r="J38" s="81"/>
      <c r="K38" s="112"/>
      <c r="L38" s="116"/>
    </row>
    <row r="39" spans="1:15" s="6" customFormat="1" ht="25.5">
      <c r="A39" s="21" t="s">
        <v>91</v>
      </c>
      <c r="B39" s="35" t="s">
        <v>94</v>
      </c>
      <c r="C39" s="11"/>
      <c r="D39" s="3" t="s">
        <v>19</v>
      </c>
      <c r="E39" s="3" t="s">
        <v>19</v>
      </c>
      <c r="F39" s="3"/>
      <c r="G39" s="70">
        <f>F39*5</f>
        <v>0</v>
      </c>
      <c r="H39" s="80"/>
      <c r="I39" s="3"/>
      <c r="J39" s="81"/>
      <c r="K39" s="112"/>
      <c r="L39" s="116"/>
    </row>
    <row r="40" spans="1:15" s="6" customFormat="1" ht="15">
      <c r="A40" s="33" t="s">
        <v>118</v>
      </c>
      <c r="B40" s="33" t="s">
        <v>129</v>
      </c>
      <c r="C40" s="33"/>
      <c r="D40" s="33"/>
      <c r="E40" s="33"/>
      <c r="F40" s="33"/>
      <c r="G40" s="33"/>
      <c r="H40" s="94"/>
      <c r="I40" s="33"/>
      <c r="J40" s="95"/>
      <c r="K40" s="94"/>
      <c r="L40" s="116"/>
    </row>
    <row r="41" spans="1:15" s="6" customFormat="1" ht="25.5">
      <c r="A41" s="65" t="s">
        <v>119</v>
      </c>
      <c r="B41" s="10" t="s">
        <v>31</v>
      </c>
      <c r="C41" s="3" t="s">
        <v>19</v>
      </c>
      <c r="D41" s="11"/>
      <c r="E41" s="11"/>
      <c r="F41" s="11"/>
      <c r="G41" s="104"/>
      <c r="H41" s="80"/>
      <c r="I41" s="3"/>
      <c r="J41" s="96"/>
      <c r="K41" s="112"/>
      <c r="L41" s="116"/>
    </row>
    <row r="42" spans="1:15" s="6" customFormat="1" ht="25.5">
      <c r="A42" s="65" t="s">
        <v>120</v>
      </c>
      <c r="B42" s="10" t="s">
        <v>124</v>
      </c>
      <c r="C42" s="11"/>
      <c r="D42" s="3" t="s">
        <v>19</v>
      </c>
      <c r="E42" s="11"/>
      <c r="F42" s="3"/>
      <c r="G42" s="70">
        <f>F42*5</f>
        <v>0</v>
      </c>
      <c r="H42" s="80"/>
      <c r="I42" s="3"/>
      <c r="J42" s="96"/>
      <c r="K42" s="112"/>
      <c r="L42" s="116"/>
    </row>
    <row r="43" spans="1:15" s="6" customFormat="1" ht="25.5">
      <c r="A43" s="65" t="s">
        <v>121</v>
      </c>
      <c r="B43" s="10" t="s">
        <v>125</v>
      </c>
      <c r="C43" s="11"/>
      <c r="D43" s="3" t="s">
        <v>19</v>
      </c>
      <c r="E43" s="11"/>
      <c r="F43" s="3"/>
      <c r="G43" s="70">
        <f>F43*5</f>
        <v>0</v>
      </c>
      <c r="H43" s="80"/>
      <c r="I43" s="3"/>
      <c r="J43" s="96"/>
      <c r="K43" s="112"/>
      <c r="L43" s="116"/>
    </row>
    <row r="44" spans="1:15" s="6" customFormat="1" ht="38.25">
      <c r="A44" s="65" t="s">
        <v>122</v>
      </c>
      <c r="B44" s="10" t="s">
        <v>126</v>
      </c>
      <c r="C44" s="11"/>
      <c r="D44" s="3" t="s">
        <v>19</v>
      </c>
      <c r="E44" s="11"/>
      <c r="F44" s="3"/>
      <c r="G44" s="70">
        <f>F44*5</f>
        <v>0</v>
      </c>
      <c r="H44" s="80"/>
      <c r="I44" s="3"/>
      <c r="J44" s="96"/>
      <c r="K44" s="112"/>
      <c r="L44" s="116"/>
    </row>
    <row r="45" spans="1:15" s="6" customFormat="1" ht="42" customHeight="1" thickBot="1">
      <c r="A45" s="65" t="s">
        <v>123</v>
      </c>
      <c r="B45" s="12" t="s">
        <v>127</v>
      </c>
      <c r="C45" s="11"/>
      <c r="D45" s="3" t="s">
        <v>19</v>
      </c>
      <c r="E45" s="11"/>
      <c r="F45" s="3"/>
      <c r="G45" s="70">
        <f>F45*5</f>
        <v>0</v>
      </c>
      <c r="H45" s="97"/>
      <c r="I45" s="98"/>
      <c r="J45" s="99"/>
      <c r="K45" s="112"/>
      <c r="L45" s="116"/>
    </row>
    <row r="46" spans="1:15" ht="25.5" customHeight="1">
      <c r="B46" s="258" t="s">
        <v>210</v>
      </c>
      <c r="C46" s="259"/>
      <c r="D46" s="259"/>
      <c r="E46" s="259"/>
      <c r="F46" s="260"/>
      <c r="G46" s="3">
        <f>SUM(G22:G45)</f>
        <v>0</v>
      </c>
      <c r="H46" s="274" t="s">
        <v>213</v>
      </c>
      <c r="I46" s="275"/>
      <c r="J46" s="276"/>
      <c r="K46" s="3">
        <f>SUM(K22:K45)</f>
        <v>0</v>
      </c>
    </row>
    <row r="47" spans="1:15" ht="25.5" customHeight="1">
      <c r="B47" s="258" t="s">
        <v>211</v>
      </c>
      <c r="C47" s="259"/>
      <c r="D47" s="259"/>
      <c r="E47" s="259"/>
      <c r="F47" s="260"/>
      <c r="G47" s="3">
        <f ca="1">'Axel Generella krav'!G17</f>
        <v>0</v>
      </c>
      <c r="H47" s="258" t="s">
        <v>214</v>
      </c>
      <c r="I47" s="259"/>
      <c r="J47" s="260"/>
      <c r="K47" s="3">
        <f ca="1">'Axel Generella krav'!K17</f>
        <v>0</v>
      </c>
    </row>
    <row r="48" spans="1:15" ht="51.75" customHeight="1" thickBot="1">
      <c r="B48" s="258" t="s">
        <v>215</v>
      </c>
      <c r="C48" s="259"/>
      <c r="D48" s="259"/>
      <c r="E48" s="259"/>
      <c r="F48" s="260"/>
      <c r="G48" s="3">
        <f>G46+G47</f>
        <v>0</v>
      </c>
      <c r="H48" s="258" t="s">
        <v>212</v>
      </c>
      <c r="I48" s="259"/>
      <c r="J48" s="260"/>
      <c r="K48" s="17">
        <f>SUM(K46:K47)</f>
        <v>0</v>
      </c>
      <c r="L48" s="60"/>
      <c r="M48" s="60"/>
      <c r="N48" s="60"/>
      <c r="O48" s="61"/>
    </row>
    <row r="49" spans="2:11" ht="51.75" customHeight="1" thickBot="1">
      <c r="B49" s="273"/>
      <c r="C49" s="273"/>
      <c r="D49" s="273"/>
      <c r="E49" s="273"/>
      <c r="F49" s="273"/>
      <c r="G49" s="248"/>
      <c r="H49" s="277" t="s">
        <v>216</v>
      </c>
      <c r="I49" s="278"/>
      <c r="J49" s="279"/>
      <c r="K49" s="100" t="e">
        <f>F16*(1+(($G$48-K48)/$G$48)*1.5)</f>
        <v>#DIV/0!</v>
      </c>
    </row>
  </sheetData>
  <mergeCells count="21">
    <mergeCell ref="J12:K12"/>
    <mergeCell ref="J11:K11"/>
    <mergeCell ref="J7:K7"/>
    <mergeCell ref="J8:K8"/>
    <mergeCell ref="J9:K9"/>
    <mergeCell ref="J10:K10"/>
    <mergeCell ref="C18:G18"/>
    <mergeCell ref="J13:K13"/>
    <mergeCell ref="H18:J18"/>
    <mergeCell ref="A18:B18"/>
    <mergeCell ref="J14:K14"/>
    <mergeCell ref="J15:K15"/>
    <mergeCell ref="J16:K16"/>
    <mergeCell ref="B49:F49"/>
    <mergeCell ref="H49:J49"/>
    <mergeCell ref="H46:J46"/>
    <mergeCell ref="H47:J47"/>
    <mergeCell ref="H48:J48"/>
    <mergeCell ref="B46:F46"/>
    <mergeCell ref="B47:F47"/>
    <mergeCell ref="B48:F48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6"/>
  <sheetViews>
    <sheetView topLeftCell="A16" zoomScale="75" zoomScaleNormal="100" workbookViewId="0">
      <selection activeCell="B46" sqref="B46:F46"/>
    </sheetView>
  </sheetViews>
  <sheetFormatPr defaultColWidth="8.85546875" defaultRowHeight="12.75"/>
  <cols>
    <col min="1" max="1" width="18.140625" customWidth="1"/>
    <col min="2" max="2" width="64.140625" customWidth="1"/>
    <col min="3" max="3" width="12.28515625" customWidth="1"/>
    <col min="4" max="4" width="12.7109375" customWidth="1"/>
    <col min="5" max="5" width="14.42578125" customWidth="1"/>
    <col min="6" max="6" width="17.28515625" bestFit="1" customWidth="1"/>
    <col min="7" max="7" width="20.28515625" bestFit="1" customWidth="1"/>
    <col min="8" max="8" width="10.42578125" customWidth="1"/>
    <col min="9" max="9" width="11" customWidth="1"/>
    <col min="10" max="10" width="36.85546875" customWidth="1"/>
    <col min="11" max="11" width="15.5703125" bestFit="1" customWidth="1"/>
  </cols>
  <sheetData>
    <row r="1" spans="1:11" ht="15.75">
      <c r="A1" s="41" t="s">
        <v>140</v>
      </c>
    </row>
    <row r="2" spans="1:11" ht="15.75">
      <c r="A2" s="42"/>
    </row>
    <row r="3" spans="1:11">
      <c r="A3" s="43" t="s">
        <v>99</v>
      </c>
    </row>
    <row r="4" spans="1:11">
      <c r="A4" s="43"/>
    </row>
    <row r="5" spans="1:11">
      <c r="B5" s="44" t="s">
        <v>100</v>
      </c>
      <c r="C5" s="45" t="s">
        <v>101</v>
      </c>
    </row>
    <row r="6" spans="1:11" ht="13.5" thickBot="1">
      <c r="A6" s="46"/>
    </row>
    <row r="7" spans="1:11" s="50" customFormat="1" ht="64.5" thickBot="1">
      <c r="A7" s="142" t="s">
        <v>102</v>
      </c>
      <c r="B7" s="47" t="s">
        <v>103</v>
      </c>
      <c r="C7" s="48" t="s">
        <v>10</v>
      </c>
      <c r="D7" s="49" t="s">
        <v>104</v>
      </c>
      <c r="E7" s="49" t="s">
        <v>194</v>
      </c>
      <c r="F7" s="192" t="s">
        <v>217</v>
      </c>
      <c r="G7" s="131" t="s">
        <v>105</v>
      </c>
      <c r="H7" s="131" t="s">
        <v>106</v>
      </c>
      <c r="I7" s="137" t="s">
        <v>108</v>
      </c>
      <c r="J7" s="193" t="s">
        <v>107</v>
      </c>
      <c r="K7" s="194"/>
    </row>
    <row r="8" spans="1:11" s="50" customFormat="1">
      <c r="A8" s="143">
        <v>1</v>
      </c>
      <c r="B8" s="122" t="s">
        <v>141</v>
      </c>
      <c r="C8" s="51" t="s">
        <v>23</v>
      </c>
      <c r="D8" s="135">
        <v>1</v>
      </c>
      <c r="E8" s="204"/>
      <c r="F8" s="54">
        <f>D8*E8</f>
        <v>0</v>
      </c>
      <c r="G8" s="203"/>
      <c r="H8" s="206"/>
      <c r="I8" s="207"/>
      <c r="J8" s="267"/>
      <c r="K8" s="268"/>
    </row>
    <row r="9" spans="1:11" s="50" customFormat="1">
      <c r="A9" s="143">
        <v>2</v>
      </c>
      <c r="B9" s="139" t="s">
        <v>142</v>
      </c>
      <c r="C9" s="51"/>
      <c r="D9" s="52"/>
      <c r="E9" s="203"/>
      <c r="F9" s="56">
        <f t="shared" ref="F9:F16" si="0">D9*E9</f>
        <v>0</v>
      </c>
      <c r="G9" s="203"/>
      <c r="H9" s="208"/>
      <c r="I9" s="209"/>
      <c r="J9" s="269"/>
      <c r="K9" s="270"/>
    </row>
    <row r="10" spans="1:11" s="50" customFormat="1">
      <c r="A10" s="143">
        <v>3</v>
      </c>
      <c r="B10" s="139" t="s">
        <v>143</v>
      </c>
      <c r="C10" s="51" t="s">
        <v>51</v>
      </c>
      <c r="D10" s="52">
        <v>1</v>
      </c>
      <c r="E10" s="203"/>
      <c r="F10" s="56">
        <f t="shared" si="0"/>
        <v>0</v>
      </c>
      <c r="G10" s="203"/>
      <c r="H10" s="208"/>
      <c r="I10" s="209"/>
      <c r="J10" s="269"/>
      <c r="K10" s="270"/>
    </row>
    <row r="11" spans="1:11" s="50" customFormat="1">
      <c r="A11" s="143">
        <v>4</v>
      </c>
      <c r="B11" s="139" t="s">
        <v>174</v>
      </c>
      <c r="C11" s="51" t="s">
        <v>74</v>
      </c>
      <c r="D11" s="52">
        <v>1</v>
      </c>
      <c r="E11" s="203"/>
      <c r="F11" s="56">
        <f t="shared" si="0"/>
        <v>0</v>
      </c>
      <c r="G11" s="203"/>
      <c r="H11" s="208"/>
      <c r="I11" s="209"/>
      <c r="J11" s="269"/>
      <c r="K11" s="270"/>
    </row>
    <row r="12" spans="1:11" s="50" customFormat="1">
      <c r="A12" s="143"/>
      <c r="B12" s="140" t="s">
        <v>171</v>
      </c>
      <c r="C12" s="51"/>
      <c r="D12" s="52"/>
      <c r="E12" s="54"/>
      <c r="F12" s="56">
        <f t="shared" si="0"/>
        <v>0</v>
      </c>
      <c r="G12" s="54"/>
      <c r="H12" s="59"/>
      <c r="I12" s="196"/>
      <c r="J12" s="264"/>
      <c r="K12" s="265"/>
    </row>
    <row r="13" spans="1:11" s="50" customFormat="1">
      <c r="A13" s="143"/>
      <c r="B13" s="141" t="s">
        <v>172</v>
      </c>
      <c r="C13" s="58"/>
      <c r="D13" s="58"/>
      <c r="E13" s="56"/>
      <c r="F13" s="56">
        <f t="shared" si="0"/>
        <v>0</v>
      </c>
      <c r="G13" s="56"/>
      <c r="H13" s="59"/>
      <c r="I13" s="196"/>
      <c r="J13" s="264"/>
      <c r="K13" s="265"/>
    </row>
    <row r="14" spans="1:11" s="50" customFormat="1">
      <c r="A14" s="143"/>
      <c r="B14" s="139"/>
      <c r="C14" s="51"/>
      <c r="D14" s="55"/>
      <c r="E14" s="57"/>
      <c r="F14" s="56">
        <f t="shared" si="0"/>
        <v>0</v>
      </c>
      <c r="G14" s="57"/>
      <c r="H14" s="59"/>
      <c r="I14" s="196"/>
      <c r="J14" s="264"/>
      <c r="K14" s="265"/>
    </row>
    <row r="15" spans="1:11" s="50" customFormat="1">
      <c r="A15" s="143"/>
      <c r="B15" s="139"/>
      <c r="C15" s="58"/>
      <c r="D15" s="58"/>
      <c r="E15" s="56"/>
      <c r="F15" s="56">
        <f t="shared" si="0"/>
        <v>0</v>
      </c>
      <c r="G15" s="56"/>
      <c r="H15" s="59"/>
      <c r="I15" s="196"/>
      <c r="J15" s="264"/>
      <c r="K15" s="265"/>
    </row>
    <row r="16" spans="1:11" s="50" customFormat="1">
      <c r="A16" s="144"/>
      <c r="B16" s="141" t="s">
        <v>144</v>
      </c>
      <c r="C16" s="58"/>
      <c r="D16" s="58"/>
      <c r="E16" s="56"/>
      <c r="F16" s="56">
        <f t="shared" si="0"/>
        <v>0</v>
      </c>
      <c r="G16" s="56"/>
      <c r="H16" s="59"/>
      <c r="I16" s="196"/>
      <c r="J16" s="264"/>
      <c r="K16" s="265"/>
    </row>
    <row r="17" spans="1:12" s="50" customFormat="1" ht="13.5" thickBot="1">
      <c r="A17" s="145"/>
      <c r="B17" s="123" t="s">
        <v>114</v>
      </c>
      <c r="C17" s="124"/>
      <c r="D17" s="125"/>
      <c r="E17" s="126"/>
      <c r="F17" s="126">
        <f>SUM(F8:F16)</f>
        <v>0</v>
      </c>
      <c r="G17" s="127"/>
      <c r="H17" s="136"/>
      <c r="I17" s="197"/>
      <c r="J17" s="271"/>
      <c r="K17" s="272"/>
    </row>
    <row r="18" spans="1:12" s="63" customFormat="1" ht="13.5" thickBot="1">
      <c r="A18" s="62"/>
    </row>
    <row r="19" spans="1:12" s="4" customFormat="1" ht="28.5" customHeight="1" thickBot="1">
      <c r="A19" s="266" t="s">
        <v>32</v>
      </c>
      <c r="B19" s="266"/>
      <c r="C19" s="280" t="s">
        <v>10</v>
      </c>
      <c r="D19" s="281"/>
      <c r="E19" s="281"/>
      <c r="F19" s="281"/>
      <c r="G19" s="281"/>
      <c r="H19" s="261" t="s">
        <v>190</v>
      </c>
      <c r="I19" s="262"/>
      <c r="J19" s="263"/>
      <c r="K19" s="149"/>
    </row>
    <row r="20" spans="1:12" s="6" customFormat="1" ht="27.75" customHeight="1">
      <c r="A20" s="5"/>
      <c r="B20" s="2" t="s">
        <v>9</v>
      </c>
      <c r="C20" s="66" t="s">
        <v>11</v>
      </c>
      <c r="D20" s="66" t="s">
        <v>12</v>
      </c>
      <c r="E20" s="66" t="s">
        <v>13</v>
      </c>
      <c r="F20" s="66" t="s">
        <v>14</v>
      </c>
      <c r="G20" s="68" t="s">
        <v>15</v>
      </c>
      <c r="H20" s="106" t="s">
        <v>16</v>
      </c>
      <c r="I20" s="107" t="s">
        <v>17</v>
      </c>
      <c r="J20" s="108" t="s">
        <v>175</v>
      </c>
      <c r="K20" s="151" t="s">
        <v>195</v>
      </c>
      <c r="L20" s="116"/>
    </row>
    <row r="21" spans="1:12" s="6" customFormat="1" ht="30" customHeight="1">
      <c r="A21" s="7" t="s">
        <v>20</v>
      </c>
      <c r="B21" s="8" t="s">
        <v>34</v>
      </c>
      <c r="C21" s="67"/>
      <c r="D21" s="67"/>
      <c r="E21" s="67"/>
      <c r="F21" s="67"/>
      <c r="G21" s="69"/>
      <c r="H21" s="111"/>
      <c r="I21" s="67"/>
      <c r="J21" s="77"/>
      <c r="K21" s="69"/>
      <c r="L21" s="116"/>
    </row>
    <row r="22" spans="1:12" s="6" customFormat="1" ht="15">
      <c r="A22" s="39" t="s">
        <v>22</v>
      </c>
      <c r="B22" s="40" t="s">
        <v>21</v>
      </c>
      <c r="C22" s="37"/>
      <c r="D22" s="37"/>
      <c r="E22" s="37"/>
      <c r="F22" s="37"/>
      <c r="G22" s="37"/>
      <c r="H22" s="78"/>
      <c r="I22" s="72"/>
      <c r="J22" s="79"/>
      <c r="K22" s="37"/>
      <c r="L22" s="116"/>
    </row>
    <row r="23" spans="1:12" s="6" customFormat="1" ht="51">
      <c r="A23" s="9" t="s">
        <v>47</v>
      </c>
      <c r="B23" s="12" t="s">
        <v>89</v>
      </c>
      <c r="C23" s="11"/>
      <c r="D23" s="3" t="s">
        <v>19</v>
      </c>
      <c r="E23" s="3" t="s">
        <v>19</v>
      </c>
      <c r="F23" s="3"/>
      <c r="G23" s="70">
        <f>F23*5</f>
        <v>0</v>
      </c>
      <c r="H23" s="112"/>
      <c r="I23" s="3"/>
      <c r="J23" s="81"/>
      <c r="K23" s="70"/>
      <c r="L23" s="116"/>
    </row>
    <row r="24" spans="1:12" s="6" customFormat="1" ht="15">
      <c r="A24" s="9" t="s">
        <v>48</v>
      </c>
      <c r="B24" s="12" t="s">
        <v>88</v>
      </c>
      <c r="C24" s="3" t="s">
        <v>19</v>
      </c>
      <c r="D24" s="11"/>
      <c r="E24" s="11"/>
      <c r="F24" s="11"/>
      <c r="G24" s="104"/>
      <c r="H24" s="112"/>
      <c r="I24" s="3"/>
      <c r="J24" s="82"/>
      <c r="K24" s="70"/>
      <c r="L24" s="116"/>
    </row>
    <row r="25" spans="1:12" s="6" customFormat="1" ht="20.100000000000001" customHeight="1">
      <c r="A25" s="22" t="s">
        <v>23</v>
      </c>
      <c r="B25" s="23" t="s">
        <v>45</v>
      </c>
      <c r="C25" s="24"/>
      <c r="D25" s="25"/>
      <c r="E25" s="25"/>
      <c r="F25" s="25"/>
      <c r="G25" s="25"/>
      <c r="H25" s="83"/>
      <c r="I25" s="73"/>
      <c r="J25" s="84"/>
      <c r="K25" s="25"/>
      <c r="L25" s="116"/>
    </row>
    <row r="26" spans="1:12" s="6" customFormat="1" ht="15" customHeight="1">
      <c r="A26" s="21" t="s">
        <v>49</v>
      </c>
      <c r="B26" s="26" t="s">
        <v>3</v>
      </c>
      <c r="C26" s="3" t="s">
        <v>19</v>
      </c>
      <c r="D26" s="11"/>
      <c r="E26" s="11"/>
      <c r="F26" s="11"/>
      <c r="G26" s="104"/>
      <c r="H26" s="113"/>
      <c r="I26" s="28"/>
      <c r="J26" s="86"/>
      <c r="K26" s="70"/>
      <c r="L26" s="116"/>
    </row>
    <row r="27" spans="1:12" s="6" customFormat="1" ht="38.25">
      <c r="A27" s="21" t="s">
        <v>50</v>
      </c>
      <c r="B27" s="26" t="s">
        <v>128</v>
      </c>
      <c r="C27" s="11"/>
      <c r="D27" s="3" t="s">
        <v>19</v>
      </c>
      <c r="E27" s="3" t="s">
        <v>19</v>
      </c>
      <c r="F27" s="28"/>
      <c r="G27" s="70">
        <f>F27*5</f>
        <v>0</v>
      </c>
      <c r="H27" s="112"/>
      <c r="I27" s="3"/>
      <c r="J27" s="87"/>
      <c r="K27" s="70"/>
      <c r="L27" s="116"/>
    </row>
    <row r="28" spans="1:12" s="6" customFormat="1">
      <c r="A28" s="21" t="s">
        <v>70</v>
      </c>
      <c r="B28" s="26" t="s">
        <v>4</v>
      </c>
      <c r="C28" s="3" t="s">
        <v>19</v>
      </c>
      <c r="D28" s="11"/>
      <c r="E28" s="11"/>
      <c r="F28" s="11"/>
      <c r="G28" s="104"/>
      <c r="H28" s="112"/>
      <c r="I28" s="3"/>
      <c r="J28" s="87"/>
      <c r="K28" s="70"/>
      <c r="L28" s="116"/>
    </row>
    <row r="29" spans="1:12" s="6" customFormat="1" ht="25.5">
      <c r="A29" s="21" t="s">
        <v>71</v>
      </c>
      <c r="B29" s="26" t="s">
        <v>96</v>
      </c>
      <c r="C29" s="11"/>
      <c r="D29" s="3" t="s">
        <v>19</v>
      </c>
      <c r="E29" s="11"/>
      <c r="F29" s="3"/>
      <c r="G29" s="70">
        <f>F29*5</f>
        <v>0</v>
      </c>
      <c r="H29" s="112"/>
      <c r="I29" s="3"/>
      <c r="J29" s="87"/>
      <c r="K29" s="70"/>
      <c r="L29" s="116"/>
    </row>
    <row r="30" spans="1:12" s="6" customFormat="1" ht="25.5">
      <c r="A30" s="21" t="s">
        <v>72</v>
      </c>
      <c r="B30" s="26" t="s">
        <v>95</v>
      </c>
      <c r="C30" s="11"/>
      <c r="D30" s="3" t="s">
        <v>19</v>
      </c>
      <c r="E30" s="11"/>
      <c r="F30" s="3"/>
      <c r="G30" s="70">
        <f>F30*5</f>
        <v>0</v>
      </c>
      <c r="H30" s="112"/>
      <c r="I30" s="3"/>
      <c r="J30" s="87"/>
      <c r="K30" s="70"/>
      <c r="L30" s="116"/>
    </row>
    <row r="31" spans="1:12" s="6" customFormat="1" ht="25.5">
      <c r="A31" s="21" t="s">
        <v>73</v>
      </c>
      <c r="B31" s="26" t="s">
        <v>145</v>
      </c>
      <c r="C31" s="16"/>
      <c r="D31" s="3" t="s">
        <v>19</v>
      </c>
      <c r="E31" s="3" t="s">
        <v>19</v>
      </c>
      <c r="F31" s="17"/>
      <c r="G31" s="70">
        <f>F31*5</f>
        <v>0</v>
      </c>
      <c r="H31" s="114"/>
      <c r="I31" s="3"/>
      <c r="J31" s="89"/>
      <c r="K31" s="148"/>
      <c r="L31" s="116"/>
    </row>
    <row r="32" spans="1:12" s="6" customFormat="1" ht="20.100000000000001" customHeight="1">
      <c r="A32" s="22" t="s">
        <v>51</v>
      </c>
      <c r="B32" s="23" t="s">
        <v>61</v>
      </c>
      <c r="C32" s="29"/>
      <c r="D32" s="30"/>
      <c r="E32" s="30"/>
      <c r="F32" s="30"/>
      <c r="G32" s="30"/>
      <c r="H32" s="90"/>
      <c r="I32" s="73"/>
      <c r="J32" s="91"/>
      <c r="K32" s="30"/>
      <c r="L32" s="116"/>
    </row>
    <row r="33" spans="1:15" s="6" customFormat="1" ht="15.75" customHeight="1">
      <c r="A33" s="38" t="s">
        <v>52</v>
      </c>
      <c r="B33" s="31" t="s">
        <v>152</v>
      </c>
      <c r="C33" s="18" t="s">
        <v>19</v>
      </c>
      <c r="D33" s="32"/>
      <c r="E33" s="32"/>
      <c r="F33" s="32"/>
      <c r="G33" s="105"/>
      <c r="H33" s="115"/>
      <c r="I33" s="3"/>
      <c r="J33" s="93"/>
      <c r="K33" s="148"/>
      <c r="L33" s="116"/>
    </row>
    <row r="34" spans="1:15" s="6" customFormat="1" ht="20.100000000000001" customHeight="1">
      <c r="A34" s="33" t="s">
        <v>74</v>
      </c>
      <c r="B34" s="34" t="s">
        <v>7</v>
      </c>
      <c r="C34" s="29"/>
      <c r="D34" s="30"/>
      <c r="E34" s="30"/>
      <c r="F34" s="30"/>
      <c r="G34" s="30"/>
      <c r="H34" s="90"/>
      <c r="I34" s="73"/>
      <c r="J34" s="91"/>
      <c r="K34" s="30"/>
      <c r="L34" s="116"/>
    </row>
    <row r="35" spans="1:15" s="6" customFormat="1" ht="15.75" customHeight="1">
      <c r="A35" s="21" t="s">
        <v>75</v>
      </c>
      <c r="B35" s="35" t="s">
        <v>151</v>
      </c>
      <c r="C35" s="11"/>
      <c r="D35" s="3" t="s">
        <v>19</v>
      </c>
      <c r="E35" s="3" t="s">
        <v>19</v>
      </c>
      <c r="F35" s="3"/>
      <c r="G35" s="70">
        <f>F35*5</f>
        <v>0</v>
      </c>
      <c r="H35" s="115"/>
      <c r="I35" s="3"/>
      <c r="J35" s="93"/>
      <c r="K35" s="70"/>
      <c r="L35" s="116"/>
    </row>
    <row r="36" spans="1:15" s="6" customFormat="1" ht="15.75" customHeight="1">
      <c r="A36" s="21" t="s">
        <v>76</v>
      </c>
      <c r="B36" s="74" t="s">
        <v>173</v>
      </c>
      <c r="C36" s="18" t="s">
        <v>19</v>
      </c>
      <c r="D36" s="32"/>
      <c r="E36" s="32"/>
      <c r="F36" s="32"/>
      <c r="G36" s="105"/>
      <c r="H36" s="115"/>
      <c r="I36" s="3"/>
      <c r="J36" s="81"/>
      <c r="K36" s="148"/>
      <c r="L36" s="116"/>
    </row>
    <row r="37" spans="1:15" s="6" customFormat="1" ht="15">
      <c r="A37" s="33" t="s">
        <v>134</v>
      </c>
      <c r="B37" s="33" t="s">
        <v>129</v>
      </c>
      <c r="C37" s="33"/>
      <c r="D37" s="33"/>
      <c r="E37" s="33"/>
      <c r="F37" s="33"/>
      <c r="G37" s="33"/>
      <c r="H37" s="94"/>
      <c r="I37" s="22"/>
      <c r="J37" s="95"/>
      <c r="K37" s="33"/>
      <c r="L37" s="116"/>
    </row>
    <row r="38" spans="1:15" s="6" customFormat="1" ht="25.5">
      <c r="A38" s="65" t="s">
        <v>135</v>
      </c>
      <c r="B38" s="10" t="s">
        <v>31</v>
      </c>
      <c r="C38" s="3" t="s">
        <v>19</v>
      </c>
      <c r="D38" s="11"/>
      <c r="E38" s="11"/>
      <c r="F38" s="11"/>
      <c r="G38" s="104"/>
      <c r="H38" s="112"/>
      <c r="I38" s="3"/>
      <c r="J38" s="96"/>
      <c r="K38" s="148"/>
      <c r="L38" s="116"/>
    </row>
    <row r="39" spans="1:15" s="6" customFormat="1" ht="25.5">
      <c r="A39" s="65" t="s">
        <v>136</v>
      </c>
      <c r="B39" s="10" t="s">
        <v>124</v>
      </c>
      <c r="C39" s="11"/>
      <c r="D39" s="3" t="s">
        <v>19</v>
      </c>
      <c r="E39" s="11"/>
      <c r="F39" s="3"/>
      <c r="G39" s="70">
        <f>F39*5</f>
        <v>0</v>
      </c>
      <c r="H39" s="112"/>
      <c r="I39" s="3"/>
      <c r="J39" s="96"/>
      <c r="K39" s="70"/>
      <c r="L39" s="116"/>
    </row>
    <row r="40" spans="1:15" s="6" customFormat="1" ht="25.5">
      <c r="A40" s="65" t="s">
        <v>137</v>
      </c>
      <c r="B40" s="10" t="s">
        <v>125</v>
      </c>
      <c r="C40" s="11"/>
      <c r="D40" s="3" t="s">
        <v>19</v>
      </c>
      <c r="E40" s="11"/>
      <c r="F40" s="3"/>
      <c r="G40" s="70">
        <f>F40*5</f>
        <v>0</v>
      </c>
      <c r="H40" s="112"/>
      <c r="I40" s="3"/>
      <c r="J40" s="96"/>
      <c r="K40" s="70"/>
      <c r="L40" s="116"/>
    </row>
    <row r="41" spans="1:15" s="6" customFormat="1" ht="38.25">
      <c r="A41" s="65" t="s">
        <v>138</v>
      </c>
      <c r="B41" s="10" t="s">
        <v>126</v>
      </c>
      <c r="C41" s="11"/>
      <c r="D41" s="3" t="s">
        <v>19</v>
      </c>
      <c r="E41" s="11"/>
      <c r="F41" s="3"/>
      <c r="G41" s="70">
        <f>F41*5</f>
        <v>0</v>
      </c>
      <c r="H41" s="112"/>
      <c r="I41" s="3"/>
      <c r="J41" s="96"/>
      <c r="K41" s="70"/>
      <c r="L41" s="116"/>
    </row>
    <row r="42" spans="1:15" s="6" customFormat="1" ht="39" thickBot="1">
      <c r="A42" s="65" t="s">
        <v>139</v>
      </c>
      <c r="B42" s="12" t="s">
        <v>127</v>
      </c>
      <c r="C42" s="11"/>
      <c r="D42" s="3" t="s">
        <v>19</v>
      </c>
      <c r="E42" s="11"/>
      <c r="F42" s="3"/>
      <c r="G42" s="70">
        <f>F42*5</f>
        <v>0</v>
      </c>
      <c r="H42" s="150"/>
      <c r="I42" s="98"/>
      <c r="J42" s="99"/>
      <c r="K42" s="70"/>
      <c r="L42" s="116"/>
    </row>
    <row r="43" spans="1:15" ht="25.5" customHeight="1">
      <c r="B43" s="258" t="s">
        <v>210</v>
      </c>
      <c r="C43" s="259"/>
      <c r="D43" s="259"/>
      <c r="E43" s="259"/>
      <c r="F43" s="260"/>
      <c r="G43" s="3">
        <f>SUM(G23:G42)</f>
        <v>0</v>
      </c>
      <c r="H43" s="274" t="s">
        <v>213</v>
      </c>
      <c r="I43" s="275"/>
      <c r="J43" s="276"/>
      <c r="K43" s="3">
        <f>SUM(K22:K42)</f>
        <v>0</v>
      </c>
    </row>
    <row r="44" spans="1:15" ht="25.5" customHeight="1">
      <c r="B44" s="258" t="s">
        <v>211</v>
      </c>
      <c r="C44" s="259"/>
      <c r="D44" s="259"/>
      <c r="E44" s="259"/>
      <c r="F44" s="260"/>
      <c r="G44" s="3">
        <f ca="1">'Axel Generella krav'!G17</f>
        <v>0</v>
      </c>
      <c r="H44" s="258" t="s">
        <v>214</v>
      </c>
      <c r="I44" s="259"/>
      <c r="J44" s="260"/>
      <c r="K44" s="3">
        <f ca="1">'Axel Generella krav'!K17</f>
        <v>0</v>
      </c>
    </row>
    <row r="45" spans="1:15" ht="51.75" customHeight="1" thickBot="1">
      <c r="B45" s="258" t="s">
        <v>215</v>
      </c>
      <c r="C45" s="259"/>
      <c r="D45" s="259"/>
      <c r="E45" s="259"/>
      <c r="F45" s="260"/>
      <c r="G45" s="3">
        <f>SUM(G43:G44)</f>
        <v>0</v>
      </c>
      <c r="H45" s="258" t="s">
        <v>212</v>
      </c>
      <c r="I45" s="259"/>
      <c r="J45" s="260"/>
      <c r="K45" s="17">
        <f>SUM(K43:K44)</f>
        <v>0</v>
      </c>
      <c r="L45" s="60"/>
      <c r="M45" s="60"/>
      <c r="N45" s="60"/>
      <c r="O45" s="61"/>
    </row>
    <row r="46" spans="1:15" ht="51.75" customHeight="1" thickBot="1">
      <c r="B46" s="273"/>
      <c r="C46" s="273"/>
      <c r="D46" s="273"/>
      <c r="E46" s="273"/>
      <c r="F46" s="273"/>
      <c r="G46" s="248"/>
      <c r="H46" s="277" t="s">
        <v>216</v>
      </c>
      <c r="I46" s="278"/>
      <c r="J46" s="279"/>
      <c r="K46" s="100" t="e">
        <f>F17*(1+(($G$45-K45)/$G$45)*1.5)</f>
        <v>#DIV/0!</v>
      </c>
    </row>
  </sheetData>
  <mergeCells count="21">
    <mergeCell ref="J12:K12"/>
    <mergeCell ref="J13:K13"/>
    <mergeCell ref="J14:K14"/>
    <mergeCell ref="J8:K8"/>
    <mergeCell ref="J9:K9"/>
    <mergeCell ref="J10:K10"/>
    <mergeCell ref="J11:K11"/>
    <mergeCell ref="A19:B19"/>
    <mergeCell ref="C19:G19"/>
    <mergeCell ref="H19:J19"/>
    <mergeCell ref="J15:K15"/>
    <mergeCell ref="J16:K16"/>
    <mergeCell ref="J17:K17"/>
    <mergeCell ref="H43:J43"/>
    <mergeCell ref="H45:J45"/>
    <mergeCell ref="H46:J46"/>
    <mergeCell ref="B43:F43"/>
    <mergeCell ref="B44:F44"/>
    <mergeCell ref="B45:F45"/>
    <mergeCell ref="B46:F46"/>
    <mergeCell ref="H44:J44"/>
  </mergeCells>
  <phoneticPr fontId="1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8"/>
  <sheetViews>
    <sheetView topLeftCell="A2" zoomScale="75" zoomScaleNormal="100" workbookViewId="0">
      <selection activeCell="H48" sqref="H48:J48"/>
    </sheetView>
  </sheetViews>
  <sheetFormatPr defaultColWidth="8.85546875" defaultRowHeight="12.75"/>
  <cols>
    <col min="2" max="2" width="66.140625" bestFit="1" customWidth="1"/>
    <col min="3" max="3" width="13.7109375" bestFit="1" customWidth="1"/>
    <col min="4" max="4" width="14.85546875" customWidth="1"/>
    <col min="5" max="5" width="15.140625" customWidth="1"/>
    <col min="6" max="6" width="20.140625" customWidth="1"/>
    <col min="7" max="7" width="21.140625" customWidth="1"/>
    <col min="8" max="8" width="15.7109375" customWidth="1"/>
    <col min="9" max="9" width="14.42578125" customWidth="1"/>
    <col min="10" max="10" width="35.5703125" customWidth="1"/>
    <col min="11" max="11" width="15" customWidth="1"/>
  </cols>
  <sheetData>
    <row r="1" spans="1:11" ht="15.75">
      <c r="A1" s="41" t="s">
        <v>159</v>
      </c>
    </row>
    <row r="2" spans="1:11" ht="15.75">
      <c r="A2" s="42"/>
    </row>
    <row r="3" spans="1:11">
      <c r="A3" s="43" t="s">
        <v>99</v>
      </c>
    </row>
    <row r="4" spans="1:11">
      <c r="A4" s="43"/>
    </row>
    <row r="5" spans="1:11">
      <c r="B5" s="44" t="s">
        <v>100</v>
      </c>
      <c r="C5" s="45" t="s">
        <v>101</v>
      </c>
    </row>
    <row r="6" spans="1:11" ht="13.5" thickBot="1">
      <c r="A6" s="46"/>
    </row>
    <row r="7" spans="1:11" s="50" customFormat="1" ht="51.75" thickBot="1">
      <c r="A7" s="187" t="s">
        <v>102</v>
      </c>
      <c r="B7" s="189" t="s">
        <v>103</v>
      </c>
      <c r="C7" s="186" t="s">
        <v>10</v>
      </c>
      <c r="D7" s="186" t="s">
        <v>104</v>
      </c>
      <c r="E7" s="186" t="s">
        <v>194</v>
      </c>
      <c r="F7" s="192" t="s">
        <v>217</v>
      </c>
      <c r="G7" s="131" t="s">
        <v>105</v>
      </c>
      <c r="H7" s="131" t="s">
        <v>106</v>
      </c>
      <c r="I7" s="137" t="s">
        <v>108</v>
      </c>
      <c r="J7" s="198" t="s">
        <v>107</v>
      </c>
      <c r="K7" s="199"/>
    </row>
    <row r="8" spans="1:11" s="50" customFormat="1">
      <c r="A8" s="128">
        <v>1</v>
      </c>
      <c r="B8" s="122" t="s">
        <v>162</v>
      </c>
      <c r="C8" s="182" t="s">
        <v>26</v>
      </c>
      <c r="D8" s="55">
        <v>1</v>
      </c>
      <c r="E8" s="205"/>
      <c r="F8" s="54">
        <f>D8*E8</f>
        <v>0</v>
      </c>
      <c r="G8" s="203"/>
      <c r="H8" s="206"/>
      <c r="I8" s="207"/>
      <c r="J8" s="282"/>
      <c r="K8" s="283"/>
    </row>
    <row r="9" spans="1:11" s="50" customFormat="1">
      <c r="A9" s="128">
        <v>2</v>
      </c>
      <c r="B9" s="122" t="s">
        <v>2</v>
      </c>
      <c r="C9" s="182" t="s">
        <v>86</v>
      </c>
      <c r="D9" s="55">
        <v>1</v>
      </c>
      <c r="E9" s="205"/>
      <c r="F9" s="54">
        <f t="shared" ref="F9:F20" si="0">D9*E9</f>
        <v>0</v>
      </c>
      <c r="G9" s="203"/>
      <c r="H9" s="206"/>
      <c r="I9" s="207"/>
      <c r="J9" s="282"/>
      <c r="K9" s="283"/>
    </row>
    <row r="10" spans="1:11" s="50" customFormat="1">
      <c r="A10" s="128">
        <v>3</v>
      </c>
      <c r="B10" s="119" t="s">
        <v>164</v>
      </c>
      <c r="C10" s="182" t="s">
        <v>77</v>
      </c>
      <c r="D10" s="55">
        <v>1</v>
      </c>
      <c r="E10" s="205"/>
      <c r="F10" s="54">
        <f t="shared" si="0"/>
        <v>0</v>
      </c>
      <c r="G10" s="203"/>
      <c r="H10" s="206"/>
      <c r="I10" s="207"/>
      <c r="J10" s="282"/>
      <c r="K10" s="283"/>
    </row>
    <row r="11" spans="1:11" s="50" customFormat="1">
      <c r="A11" s="128"/>
      <c r="B11" s="120" t="s">
        <v>160</v>
      </c>
      <c r="C11" s="182"/>
      <c r="D11" s="55"/>
      <c r="E11" s="205"/>
      <c r="F11" s="54">
        <f t="shared" si="0"/>
        <v>0</v>
      </c>
      <c r="G11" s="203"/>
      <c r="H11" s="206"/>
      <c r="I11" s="207"/>
      <c r="J11" s="282"/>
      <c r="K11" s="283"/>
    </row>
    <row r="12" spans="1:11" s="50" customFormat="1">
      <c r="A12" s="128"/>
      <c r="B12" s="140" t="s">
        <v>161</v>
      </c>
      <c r="C12" s="182"/>
      <c r="D12" s="55"/>
      <c r="E12" s="205"/>
      <c r="F12" s="54">
        <f t="shared" si="0"/>
        <v>0</v>
      </c>
      <c r="G12" s="203"/>
      <c r="H12" s="206"/>
      <c r="I12" s="207"/>
      <c r="J12" s="282"/>
      <c r="K12" s="283"/>
    </row>
    <row r="13" spans="1:11" s="50" customFormat="1">
      <c r="A13" s="128"/>
      <c r="B13" s="120" t="s">
        <v>163</v>
      </c>
      <c r="C13" s="182"/>
      <c r="D13" s="58"/>
      <c r="E13" s="205"/>
      <c r="F13" s="54">
        <f t="shared" si="0"/>
        <v>0</v>
      </c>
      <c r="G13" s="203"/>
      <c r="H13" s="206"/>
      <c r="I13" s="207"/>
      <c r="J13" s="282"/>
      <c r="K13" s="283"/>
    </row>
    <row r="14" spans="1:11" s="50" customFormat="1">
      <c r="A14" s="128"/>
      <c r="B14" s="120" t="s">
        <v>165</v>
      </c>
      <c r="C14" s="183"/>
      <c r="D14" s="55"/>
      <c r="E14" s="205"/>
      <c r="F14" s="54">
        <f t="shared" si="0"/>
        <v>0</v>
      </c>
      <c r="G14" s="203"/>
      <c r="H14" s="206"/>
      <c r="I14" s="207"/>
      <c r="J14" s="282"/>
      <c r="K14" s="283"/>
    </row>
    <row r="15" spans="1:11" s="50" customFormat="1">
      <c r="A15" s="128"/>
      <c r="B15" s="120" t="s">
        <v>166</v>
      </c>
      <c r="C15" s="183"/>
      <c r="D15" s="58"/>
      <c r="E15" s="205"/>
      <c r="F15" s="54">
        <f t="shared" si="0"/>
        <v>0</v>
      </c>
      <c r="G15" s="203"/>
      <c r="H15" s="206"/>
      <c r="I15" s="207"/>
      <c r="J15" s="282"/>
      <c r="K15" s="283"/>
    </row>
    <row r="16" spans="1:11" s="50" customFormat="1">
      <c r="A16" s="128"/>
      <c r="B16" s="120" t="s">
        <v>167</v>
      </c>
      <c r="C16" s="183"/>
      <c r="D16" s="58"/>
      <c r="E16" s="205"/>
      <c r="F16" s="54">
        <f t="shared" si="0"/>
        <v>0</v>
      </c>
      <c r="G16" s="203"/>
      <c r="H16" s="206"/>
      <c r="I16" s="207"/>
      <c r="J16" s="282"/>
      <c r="K16" s="283"/>
    </row>
    <row r="17" spans="1:13" s="50" customFormat="1">
      <c r="A17" s="128"/>
      <c r="B17" s="120" t="s">
        <v>168</v>
      </c>
      <c r="C17" s="183"/>
      <c r="D17" s="58"/>
      <c r="E17" s="205"/>
      <c r="F17" s="54">
        <f t="shared" si="0"/>
        <v>0</v>
      </c>
      <c r="G17" s="203"/>
      <c r="H17" s="206"/>
      <c r="I17" s="207"/>
      <c r="J17" s="282"/>
      <c r="K17" s="283"/>
    </row>
    <row r="18" spans="1:13" s="50" customFormat="1">
      <c r="A18" s="128"/>
      <c r="B18" s="120"/>
      <c r="C18" s="183"/>
      <c r="D18" s="58"/>
      <c r="E18" s="56"/>
      <c r="F18" s="54">
        <f t="shared" si="0"/>
        <v>0</v>
      </c>
      <c r="G18" s="54"/>
      <c r="H18" s="201"/>
      <c r="I18" s="202"/>
      <c r="J18" s="286"/>
      <c r="K18" s="287"/>
    </row>
    <row r="19" spans="1:13" s="50" customFormat="1">
      <c r="A19" s="128"/>
      <c r="B19" s="141" t="s">
        <v>169</v>
      </c>
      <c r="C19" s="183"/>
      <c r="D19" s="58"/>
      <c r="E19" s="56"/>
      <c r="F19" s="54">
        <f t="shared" si="0"/>
        <v>0</v>
      </c>
      <c r="G19" s="54"/>
      <c r="H19" s="201"/>
      <c r="I19" s="202"/>
      <c r="J19" s="286"/>
      <c r="K19" s="287"/>
    </row>
    <row r="20" spans="1:13" s="50" customFormat="1">
      <c r="A20" s="128"/>
      <c r="B20" s="120" t="s">
        <v>170</v>
      </c>
      <c r="C20" s="182"/>
      <c r="D20" s="184"/>
      <c r="E20" s="185"/>
      <c r="F20" s="54">
        <f t="shared" si="0"/>
        <v>0</v>
      </c>
      <c r="G20" s="54"/>
      <c r="H20" s="201"/>
      <c r="I20" s="202"/>
      <c r="J20" s="286"/>
      <c r="K20" s="287"/>
    </row>
    <row r="21" spans="1:13" s="50" customFormat="1" ht="22.5" customHeight="1" thickBot="1">
      <c r="A21" s="188"/>
      <c r="B21" s="123" t="s">
        <v>114</v>
      </c>
      <c r="C21" s="124"/>
      <c r="D21" s="125"/>
      <c r="E21" s="126"/>
      <c r="F21" s="126">
        <f>SUM(F8:F16)</f>
        <v>0</v>
      </c>
      <c r="G21" s="127"/>
      <c r="H21" s="136"/>
      <c r="I21" s="197"/>
      <c r="J21" s="284"/>
      <c r="K21" s="285"/>
    </row>
    <row r="22" spans="1:13" s="50" customFormat="1" ht="22.5" customHeight="1" thickBot="1">
      <c r="A22" s="152"/>
      <c r="B22" s="153"/>
      <c r="C22" s="154"/>
      <c r="D22" s="63"/>
      <c r="E22" s="155"/>
      <c r="F22" s="60"/>
      <c r="G22" s="60"/>
      <c r="H22" s="61"/>
      <c r="I22" s="152"/>
      <c r="J22" s="152"/>
      <c r="K22" s="152"/>
    </row>
    <row r="23" spans="1:13" s="4" customFormat="1" ht="28.5" customHeight="1" thickBot="1">
      <c r="A23" s="266" t="s">
        <v>32</v>
      </c>
      <c r="B23" s="266"/>
      <c r="C23" s="280" t="s">
        <v>10</v>
      </c>
      <c r="D23" s="281"/>
      <c r="E23" s="281"/>
      <c r="F23" s="281"/>
      <c r="G23" s="281"/>
      <c r="H23" s="261" t="s">
        <v>190</v>
      </c>
      <c r="I23" s="262"/>
      <c r="J23" s="263"/>
      <c r="K23" s="149"/>
    </row>
    <row r="24" spans="1:13" s="6" customFormat="1" ht="39.75" customHeight="1">
      <c r="A24" s="5"/>
      <c r="B24" s="2" t="s">
        <v>9</v>
      </c>
      <c r="C24" s="66" t="s">
        <v>11</v>
      </c>
      <c r="D24" s="66" t="s">
        <v>12</v>
      </c>
      <c r="E24" s="66" t="s">
        <v>13</v>
      </c>
      <c r="F24" s="66" t="s">
        <v>14</v>
      </c>
      <c r="G24" s="68" t="s">
        <v>15</v>
      </c>
      <c r="H24" s="106" t="s">
        <v>16</v>
      </c>
      <c r="I24" s="107" t="s">
        <v>17</v>
      </c>
      <c r="J24" s="108" t="s">
        <v>175</v>
      </c>
      <c r="K24" s="151" t="s">
        <v>195</v>
      </c>
      <c r="L24" s="116"/>
      <c r="M24" s="163"/>
    </row>
    <row r="25" spans="1:13" s="6" customFormat="1" ht="30" customHeight="1">
      <c r="A25" s="7" t="s">
        <v>24</v>
      </c>
      <c r="B25" s="13" t="s">
        <v>57</v>
      </c>
      <c r="C25" s="14"/>
      <c r="D25" s="14"/>
      <c r="E25" s="14"/>
      <c r="F25" s="14"/>
      <c r="G25" s="14"/>
      <c r="H25" s="111"/>
      <c r="I25" s="14"/>
      <c r="J25" s="156"/>
      <c r="K25" s="14"/>
      <c r="L25" s="116"/>
      <c r="M25" s="163"/>
    </row>
    <row r="26" spans="1:13" s="6" customFormat="1" ht="15">
      <c r="A26" s="39" t="s">
        <v>25</v>
      </c>
      <c r="B26" s="40" t="s">
        <v>21</v>
      </c>
      <c r="C26" s="37"/>
      <c r="D26" s="37"/>
      <c r="E26" s="37"/>
      <c r="F26" s="37"/>
      <c r="G26" s="37"/>
      <c r="H26" s="78"/>
      <c r="I26" s="75"/>
      <c r="J26" s="157"/>
      <c r="K26" s="37"/>
      <c r="L26" s="116"/>
      <c r="M26" s="163"/>
    </row>
    <row r="27" spans="1:13" s="6" customFormat="1" ht="38.25">
      <c r="A27" s="9" t="s">
        <v>53</v>
      </c>
      <c r="B27" s="12" t="s">
        <v>89</v>
      </c>
      <c r="C27" s="11"/>
      <c r="D27" s="3" t="s">
        <v>19</v>
      </c>
      <c r="E27" s="3" t="s">
        <v>19</v>
      </c>
      <c r="F27" s="3"/>
      <c r="G27" s="70"/>
      <c r="H27" s="112"/>
      <c r="I27" s="70"/>
      <c r="J27" s="96"/>
      <c r="K27" s="160"/>
      <c r="L27" s="116"/>
      <c r="M27" s="163"/>
    </row>
    <row r="28" spans="1:13" s="6" customFormat="1">
      <c r="A28" s="9" t="s">
        <v>54</v>
      </c>
      <c r="B28" s="12" t="s">
        <v>88</v>
      </c>
      <c r="C28" s="3" t="s">
        <v>19</v>
      </c>
      <c r="D28" s="11"/>
      <c r="E28" s="11"/>
      <c r="F28" s="11"/>
      <c r="G28" s="104"/>
      <c r="H28" s="112"/>
      <c r="I28" s="70"/>
      <c r="J28" s="96"/>
      <c r="K28" s="160"/>
      <c r="L28" s="116"/>
      <c r="M28" s="163"/>
    </row>
    <row r="29" spans="1:13" s="6" customFormat="1" ht="20.100000000000001" customHeight="1">
      <c r="A29" s="22" t="s">
        <v>26</v>
      </c>
      <c r="B29" s="23" t="s">
        <v>46</v>
      </c>
      <c r="C29" s="29"/>
      <c r="D29" s="30"/>
      <c r="E29" s="30"/>
      <c r="F29" s="30"/>
      <c r="G29" s="30"/>
      <c r="H29" s="90"/>
      <c r="I29" s="30"/>
      <c r="J29" s="158"/>
      <c r="K29" s="30"/>
      <c r="L29" s="116"/>
      <c r="M29" s="163"/>
    </row>
    <row r="30" spans="1:13" s="6" customFormat="1">
      <c r="A30" s="21" t="s">
        <v>55</v>
      </c>
      <c r="B30" s="26" t="s">
        <v>147</v>
      </c>
      <c r="C30" s="18" t="s">
        <v>19</v>
      </c>
      <c r="D30" s="32"/>
      <c r="E30" s="32"/>
      <c r="F30" s="32"/>
      <c r="G30" s="105"/>
      <c r="H30" s="92"/>
      <c r="I30" s="71"/>
      <c r="J30" s="96"/>
      <c r="K30" s="161"/>
      <c r="L30" s="116"/>
      <c r="M30" s="163"/>
    </row>
    <row r="31" spans="1:13" s="6" customFormat="1" ht="25.5">
      <c r="A31" s="21" t="s">
        <v>56</v>
      </c>
      <c r="B31" s="26" t="s">
        <v>146</v>
      </c>
      <c r="C31" s="11"/>
      <c r="D31" s="3" t="s">
        <v>19</v>
      </c>
      <c r="E31" s="3" t="s">
        <v>19</v>
      </c>
      <c r="F31" s="3"/>
      <c r="G31" s="70"/>
      <c r="H31" s="80"/>
      <c r="I31" s="70"/>
      <c r="J31" s="96"/>
      <c r="K31" s="160"/>
      <c r="L31" s="116"/>
      <c r="M31" s="163"/>
    </row>
    <row r="32" spans="1:13" s="6" customFormat="1" ht="20.100000000000001" customHeight="1">
      <c r="A32" s="22" t="s">
        <v>77</v>
      </c>
      <c r="B32" s="23" t="s">
        <v>7</v>
      </c>
      <c r="C32" s="29"/>
      <c r="D32" s="30"/>
      <c r="E32" s="30"/>
      <c r="F32" s="30"/>
      <c r="G32" s="30"/>
      <c r="H32" s="90"/>
      <c r="I32" s="30"/>
      <c r="J32" s="158"/>
      <c r="K32" s="30"/>
      <c r="L32" s="116"/>
      <c r="M32" s="163"/>
    </row>
    <row r="33" spans="1:15" s="6" customFormat="1">
      <c r="A33" s="21" t="s">
        <v>78</v>
      </c>
      <c r="B33" s="26" t="s">
        <v>147</v>
      </c>
      <c r="C33" s="18" t="s">
        <v>19</v>
      </c>
      <c r="D33" s="32"/>
      <c r="E33" s="32"/>
      <c r="F33" s="32"/>
      <c r="G33" s="105"/>
      <c r="H33" s="92"/>
      <c r="I33" s="71"/>
      <c r="J33" s="96"/>
      <c r="K33" s="161"/>
      <c r="L33" s="116"/>
      <c r="M33" s="163"/>
    </row>
    <row r="34" spans="1:15" s="6" customFormat="1" ht="25.5">
      <c r="A34" s="21" t="s">
        <v>79</v>
      </c>
      <c r="B34" s="26" t="s">
        <v>148</v>
      </c>
      <c r="C34" s="11"/>
      <c r="D34" s="3" t="s">
        <v>19</v>
      </c>
      <c r="E34" s="11"/>
      <c r="F34" s="3"/>
      <c r="G34" s="70"/>
      <c r="H34" s="80"/>
      <c r="I34" s="70"/>
      <c r="J34" s="96"/>
      <c r="K34" s="160"/>
      <c r="L34" s="116"/>
      <c r="M34" s="163"/>
    </row>
    <row r="35" spans="1:15" s="6" customFormat="1" ht="25.5">
      <c r="A35" s="21" t="s">
        <v>80</v>
      </c>
      <c r="B35" s="26" t="s">
        <v>149</v>
      </c>
      <c r="C35" s="11"/>
      <c r="D35" s="3" t="s">
        <v>19</v>
      </c>
      <c r="E35" s="11"/>
      <c r="F35" s="3"/>
      <c r="G35" s="70"/>
      <c r="H35" s="80"/>
      <c r="I35" s="70"/>
      <c r="J35" s="96"/>
      <c r="K35" s="160"/>
      <c r="L35" s="116"/>
      <c r="M35" s="163"/>
    </row>
    <row r="36" spans="1:15" s="6" customFormat="1" ht="25.5">
      <c r="A36" s="21" t="s">
        <v>81</v>
      </c>
      <c r="B36" s="35" t="s">
        <v>94</v>
      </c>
      <c r="C36" s="11"/>
      <c r="D36" s="3" t="s">
        <v>19</v>
      </c>
      <c r="E36" s="11"/>
      <c r="F36" s="3"/>
      <c r="G36" s="70"/>
      <c r="H36" s="80"/>
      <c r="I36" s="70"/>
      <c r="J36" s="96"/>
      <c r="K36" s="160"/>
      <c r="L36" s="116"/>
      <c r="M36" s="163"/>
    </row>
    <row r="37" spans="1:15" ht="15">
      <c r="A37" s="22" t="s">
        <v>86</v>
      </c>
      <c r="B37" s="23" t="s">
        <v>2</v>
      </c>
      <c r="C37" s="29"/>
      <c r="D37" s="30"/>
      <c r="E37" s="30"/>
      <c r="F37" s="30"/>
      <c r="G37" s="30"/>
      <c r="H37" s="90"/>
      <c r="I37" s="30"/>
      <c r="J37" s="158"/>
      <c r="K37" s="30"/>
      <c r="L37" s="164"/>
      <c r="M37" s="63"/>
    </row>
    <row r="38" spans="1:15" ht="25.5">
      <c r="A38" s="15" t="s">
        <v>87</v>
      </c>
      <c r="B38" s="12" t="s">
        <v>150</v>
      </c>
      <c r="C38" s="11"/>
      <c r="D38" s="3" t="s">
        <v>19</v>
      </c>
      <c r="E38" s="3" t="s">
        <v>19</v>
      </c>
      <c r="F38" s="3"/>
      <c r="G38" s="70"/>
      <c r="H38" s="80"/>
      <c r="I38" s="70"/>
      <c r="J38" s="96"/>
      <c r="K38" s="160"/>
      <c r="L38" s="164"/>
      <c r="M38" s="63"/>
    </row>
    <row r="39" spans="1:15" s="6" customFormat="1" ht="15">
      <c r="A39" s="33" t="s">
        <v>153</v>
      </c>
      <c r="B39" s="33" t="s">
        <v>129</v>
      </c>
      <c r="C39" s="33"/>
      <c r="D39" s="33"/>
      <c r="E39" s="33"/>
      <c r="F39" s="33"/>
      <c r="G39" s="33"/>
      <c r="H39" s="94"/>
      <c r="I39" s="33"/>
      <c r="J39" s="95"/>
      <c r="K39" s="162"/>
      <c r="L39" s="116"/>
      <c r="M39" s="163"/>
    </row>
    <row r="40" spans="1:15" s="6" customFormat="1" ht="25.5">
      <c r="A40" s="65" t="s">
        <v>154</v>
      </c>
      <c r="B40" s="10" t="s">
        <v>31</v>
      </c>
      <c r="C40" s="3" t="s">
        <v>19</v>
      </c>
      <c r="D40" s="11"/>
      <c r="E40" s="11"/>
      <c r="F40" s="11"/>
      <c r="G40" s="104"/>
      <c r="H40" s="112"/>
      <c r="I40" s="70"/>
      <c r="J40" s="96"/>
      <c r="K40" s="160"/>
      <c r="L40" s="116"/>
      <c r="M40" s="163"/>
    </row>
    <row r="41" spans="1:15" s="6" customFormat="1" ht="25.5">
      <c r="A41" s="65" t="s">
        <v>155</v>
      </c>
      <c r="B41" s="10" t="s">
        <v>124</v>
      </c>
      <c r="C41" s="11"/>
      <c r="D41" s="3" t="s">
        <v>19</v>
      </c>
      <c r="E41" s="11"/>
      <c r="F41" s="3"/>
      <c r="G41" s="70"/>
      <c r="H41" s="112"/>
      <c r="I41" s="70"/>
      <c r="J41" s="96"/>
      <c r="K41" s="160"/>
      <c r="L41" s="116"/>
      <c r="M41" s="163"/>
    </row>
    <row r="42" spans="1:15" s="6" customFormat="1" ht="25.5">
      <c r="A42" s="65" t="s">
        <v>156</v>
      </c>
      <c r="B42" s="10" t="s">
        <v>125</v>
      </c>
      <c r="C42" s="11"/>
      <c r="D42" s="3" t="s">
        <v>19</v>
      </c>
      <c r="E42" s="11"/>
      <c r="F42" s="3"/>
      <c r="G42" s="70"/>
      <c r="H42" s="112"/>
      <c r="I42" s="70"/>
      <c r="J42" s="96"/>
      <c r="K42" s="160"/>
      <c r="L42" s="116"/>
      <c r="M42" s="163"/>
    </row>
    <row r="43" spans="1:15" s="6" customFormat="1" ht="38.25">
      <c r="A43" s="65" t="s">
        <v>157</v>
      </c>
      <c r="B43" s="10" t="s">
        <v>126</v>
      </c>
      <c r="C43" s="11"/>
      <c r="D43" s="3" t="s">
        <v>19</v>
      </c>
      <c r="E43" s="11"/>
      <c r="F43" s="3"/>
      <c r="G43" s="70"/>
      <c r="H43" s="112"/>
      <c r="I43" s="70"/>
      <c r="J43" s="96"/>
      <c r="K43" s="160"/>
      <c r="L43" s="116"/>
      <c r="M43" s="163"/>
    </row>
    <row r="44" spans="1:15" s="6" customFormat="1" ht="39" thickBot="1">
      <c r="A44" s="65" t="s">
        <v>158</v>
      </c>
      <c r="B44" s="12" t="s">
        <v>127</v>
      </c>
      <c r="C44" s="11"/>
      <c r="D44" s="3" t="s">
        <v>19</v>
      </c>
      <c r="E44" s="11"/>
      <c r="F44" s="3"/>
      <c r="G44" s="70"/>
      <c r="H44" s="150"/>
      <c r="I44" s="159"/>
      <c r="J44" s="99"/>
      <c r="K44" s="165"/>
      <c r="L44" s="116"/>
      <c r="M44" s="163"/>
    </row>
    <row r="45" spans="1:15" ht="25.5" customHeight="1">
      <c r="B45" s="258" t="s">
        <v>210</v>
      </c>
      <c r="C45" s="259"/>
      <c r="D45" s="259"/>
      <c r="E45" s="259"/>
      <c r="F45" s="260"/>
      <c r="G45" s="3">
        <f>SUM(G27:G44)</f>
        <v>0</v>
      </c>
      <c r="H45" s="274" t="s">
        <v>213</v>
      </c>
      <c r="I45" s="275"/>
      <c r="J45" s="276"/>
      <c r="K45" s="3">
        <f>SUM(K27:K44)</f>
        <v>0</v>
      </c>
    </row>
    <row r="46" spans="1:15" ht="25.5" customHeight="1">
      <c r="B46" s="258" t="s">
        <v>211</v>
      </c>
      <c r="C46" s="259"/>
      <c r="D46" s="259"/>
      <c r="E46" s="259"/>
      <c r="F46" s="260"/>
      <c r="G46" s="3">
        <f ca="1">'Axel Generella krav'!G17</f>
        <v>0</v>
      </c>
      <c r="H46" s="258" t="s">
        <v>214</v>
      </c>
      <c r="I46" s="259"/>
      <c r="J46" s="260"/>
      <c r="K46" s="3">
        <f ca="1">'Axel Generella krav'!K17</f>
        <v>0</v>
      </c>
    </row>
    <row r="47" spans="1:15" ht="51.75" customHeight="1" thickBot="1">
      <c r="B47" s="258" t="s">
        <v>215</v>
      </c>
      <c r="C47" s="259"/>
      <c r="D47" s="259"/>
      <c r="E47" s="259"/>
      <c r="F47" s="260"/>
      <c r="G47" s="3">
        <f>SUM(G45:G46)</f>
        <v>0</v>
      </c>
      <c r="H47" s="258" t="s">
        <v>212</v>
      </c>
      <c r="I47" s="259"/>
      <c r="J47" s="260"/>
      <c r="K47" s="17">
        <f>SUM(K45:K46)</f>
        <v>0</v>
      </c>
      <c r="L47" s="60"/>
      <c r="M47" s="60"/>
      <c r="N47" s="60"/>
      <c r="O47" s="61"/>
    </row>
    <row r="48" spans="1:15" ht="51.75" customHeight="1" thickBot="1">
      <c r="B48" s="273"/>
      <c r="C48" s="273"/>
      <c r="D48" s="273"/>
      <c r="E48" s="273"/>
      <c r="F48" s="273"/>
      <c r="G48" s="248"/>
      <c r="H48" s="277" t="s">
        <v>216</v>
      </c>
      <c r="I48" s="278"/>
      <c r="J48" s="279"/>
      <c r="K48" s="100" t="e">
        <f>F21*(1+(($G$47-K47)/$G$47)*1.5)</f>
        <v>#DIV/0!</v>
      </c>
    </row>
  </sheetData>
  <mergeCells count="25">
    <mergeCell ref="J19:K19"/>
    <mergeCell ref="J8:K8"/>
    <mergeCell ref="J9:K9"/>
    <mergeCell ref="J10:K10"/>
    <mergeCell ref="J11:K11"/>
    <mergeCell ref="B46:F46"/>
    <mergeCell ref="J12:K12"/>
    <mergeCell ref="J15:K15"/>
    <mergeCell ref="J16:K16"/>
    <mergeCell ref="J14:K14"/>
    <mergeCell ref="J21:K21"/>
    <mergeCell ref="J17:K17"/>
    <mergeCell ref="J20:K20"/>
    <mergeCell ref="J13:K13"/>
    <mergeCell ref="J18:K18"/>
    <mergeCell ref="B45:F45"/>
    <mergeCell ref="B48:F48"/>
    <mergeCell ref="H48:J48"/>
    <mergeCell ref="A23:B23"/>
    <mergeCell ref="C23:G23"/>
    <mergeCell ref="H23:J23"/>
    <mergeCell ref="H47:J47"/>
    <mergeCell ref="H45:J45"/>
    <mergeCell ref="H46:J46"/>
    <mergeCell ref="B47:F47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9"/>
  <sheetViews>
    <sheetView zoomScale="75" zoomScaleNormal="100" workbookViewId="0">
      <selection activeCell="K39" sqref="K39"/>
    </sheetView>
  </sheetViews>
  <sheetFormatPr defaultColWidth="8.85546875" defaultRowHeight="12.75"/>
  <cols>
    <col min="2" max="2" width="66.28515625" bestFit="1" customWidth="1"/>
    <col min="3" max="3" width="7.140625" customWidth="1"/>
    <col min="4" max="4" width="6.28515625" customWidth="1"/>
    <col min="5" max="5" width="13.42578125" customWidth="1"/>
    <col min="6" max="6" width="17.28515625" bestFit="1" customWidth="1"/>
    <col min="7" max="7" width="20.28515625" bestFit="1" customWidth="1"/>
    <col min="8" max="8" width="15.85546875" customWidth="1"/>
    <col min="9" max="9" width="15.42578125" customWidth="1"/>
    <col min="10" max="10" width="38" bestFit="1" customWidth="1"/>
    <col min="11" max="11" width="18" customWidth="1"/>
  </cols>
  <sheetData>
    <row r="1" spans="1:11" ht="15.75">
      <c r="A1" s="41" t="s">
        <v>187</v>
      </c>
    </row>
    <row r="2" spans="1:11" ht="15.75">
      <c r="A2" s="42"/>
    </row>
    <row r="3" spans="1:11">
      <c r="A3" s="43" t="s">
        <v>99</v>
      </c>
    </row>
    <row r="4" spans="1:11">
      <c r="A4" s="43"/>
    </row>
    <row r="5" spans="1:11">
      <c r="A5" s="44" t="s">
        <v>100</v>
      </c>
      <c r="C5" s="45" t="s">
        <v>101</v>
      </c>
    </row>
    <row r="6" spans="1:11" ht="13.5" thickBot="1">
      <c r="A6" s="46"/>
    </row>
    <row r="7" spans="1:11" s="50" customFormat="1" ht="51.75" thickBot="1">
      <c r="A7" s="142" t="s">
        <v>102</v>
      </c>
      <c r="B7" s="47" t="s">
        <v>103</v>
      </c>
      <c r="C7" s="48" t="s">
        <v>10</v>
      </c>
      <c r="D7" s="49" t="s">
        <v>104</v>
      </c>
      <c r="E7" s="49" t="s">
        <v>194</v>
      </c>
      <c r="F7" s="192" t="s">
        <v>217</v>
      </c>
      <c r="G7" s="131" t="s">
        <v>105</v>
      </c>
      <c r="H7" s="131" t="s">
        <v>106</v>
      </c>
      <c r="I7" s="137" t="s">
        <v>108</v>
      </c>
      <c r="J7" s="193" t="s">
        <v>107</v>
      </c>
      <c r="K7" s="194"/>
    </row>
    <row r="8" spans="1:11" s="50" customFormat="1">
      <c r="A8" s="143">
        <v>1</v>
      </c>
      <c r="B8" s="119" t="s">
        <v>141</v>
      </c>
      <c r="C8" s="51" t="s">
        <v>29</v>
      </c>
      <c r="D8" s="52">
        <v>1</v>
      </c>
      <c r="E8" s="203"/>
      <c r="F8" s="54">
        <f t="shared" ref="F8:F13" si="0">D8*E8</f>
        <v>0</v>
      </c>
      <c r="G8" s="203"/>
      <c r="H8" s="206"/>
      <c r="I8" s="207"/>
      <c r="J8" s="267"/>
      <c r="K8" s="268"/>
    </row>
    <row r="9" spans="1:11" s="50" customFormat="1">
      <c r="A9" s="143">
        <v>2</v>
      </c>
      <c r="B9" s="119" t="s">
        <v>188</v>
      </c>
      <c r="C9" s="51" t="s">
        <v>29</v>
      </c>
      <c r="D9" s="52">
        <v>1</v>
      </c>
      <c r="E9" s="203"/>
      <c r="F9" s="56">
        <f t="shared" si="0"/>
        <v>0</v>
      </c>
      <c r="G9" s="203"/>
      <c r="H9" s="208"/>
      <c r="I9" s="209"/>
      <c r="J9" s="269"/>
      <c r="K9" s="270"/>
    </row>
    <row r="10" spans="1:11" s="50" customFormat="1">
      <c r="A10" s="143">
        <v>3</v>
      </c>
      <c r="B10" s="119" t="s">
        <v>189</v>
      </c>
      <c r="C10" s="51" t="s">
        <v>82</v>
      </c>
      <c r="D10" s="52">
        <v>1</v>
      </c>
      <c r="E10" s="203"/>
      <c r="F10" s="56">
        <f t="shared" si="0"/>
        <v>0</v>
      </c>
      <c r="G10" s="203"/>
      <c r="H10" s="208"/>
      <c r="I10" s="209"/>
      <c r="J10" s="269"/>
      <c r="K10" s="270"/>
    </row>
    <row r="11" spans="1:11" s="50" customFormat="1">
      <c r="A11" s="143"/>
      <c r="B11" s="122"/>
      <c r="C11" s="51"/>
      <c r="D11" s="52"/>
      <c r="E11" s="54"/>
      <c r="F11" s="56">
        <f t="shared" si="0"/>
        <v>0</v>
      </c>
      <c r="G11" s="54"/>
      <c r="H11" s="59"/>
      <c r="I11" s="196"/>
      <c r="J11" s="264"/>
      <c r="K11" s="265"/>
    </row>
    <row r="12" spans="1:11" s="50" customFormat="1">
      <c r="A12" s="143"/>
      <c r="B12" s="121"/>
      <c r="C12" s="58"/>
      <c r="D12" s="52"/>
      <c r="E12" s="54"/>
      <c r="F12" s="56">
        <f t="shared" si="0"/>
        <v>0</v>
      </c>
      <c r="G12" s="54"/>
      <c r="H12" s="59"/>
      <c r="I12" s="196"/>
      <c r="J12" s="264"/>
      <c r="K12" s="265"/>
    </row>
    <row r="13" spans="1:11" s="50" customFormat="1">
      <c r="A13" s="143"/>
      <c r="B13" s="121"/>
      <c r="C13" s="58"/>
      <c r="D13" s="58"/>
      <c r="E13" s="56"/>
      <c r="F13" s="56">
        <f t="shared" si="0"/>
        <v>0</v>
      </c>
      <c r="G13" s="56"/>
      <c r="H13" s="59"/>
      <c r="I13" s="196"/>
      <c r="J13" s="264"/>
      <c r="K13" s="265"/>
    </row>
    <row r="14" spans="1:11" s="50" customFormat="1" ht="13.5" thickBot="1">
      <c r="A14" s="170"/>
      <c r="B14" s="123" t="s">
        <v>114</v>
      </c>
      <c r="C14" s="124"/>
      <c r="D14" s="168"/>
      <c r="E14" s="169"/>
      <c r="F14" s="169">
        <f>SUM(F8:F13)</f>
        <v>0</v>
      </c>
      <c r="G14" s="127"/>
      <c r="H14" s="136"/>
      <c r="I14" s="197"/>
      <c r="J14" s="271"/>
      <c r="K14" s="272"/>
    </row>
    <row r="15" spans="1:11" s="63" customFormat="1" ht="13.5" thickBot="1">
      <c r="A15" s="62"/>
    </row>
    <row r="16" spans="1:11" s="4" customFormat="1" ht="28.5" customHeight="1" thickBot="1">
      <c r="A16" s="266" t="s">
        <v>32</v>
      </c>
      <c r="B16" s="266"/>
      <c r="C16" s="280" t="s">
        <v>10</v>
      </c>
      <c r="D16" s="281"/>
      <c r="E16" s="281"/>
      <c r="F16" s="281"/>
      <c r="G16" s="281"/>
      <c r="H16" s="261" t="s">
        <v>190</v>
      </c>
      <c r="I16" s="262"/>
      <c r="J16" s="263"/>
      <c r="K16" s="149"/>
    </row>
    <row r="17" spans="1:13" s="6" customFormat="1" ht="39.75" customHeight="1">
      <c r="A17" s="5"/>
      <c r="B17" s="2" t="s">
        <v>9</v>
      </c>
      <c r="C17" s="66" t="s">
        <v>11</v>
      </c>
      <c r="D17" s="66" t="s">
        <v>12</v>
      </c>
      <c r="E17" s="66" t="s">
        <v>13</v>
      </c>
      <c r="F17" s="66" t="s">
        <v>14</v>
      </c>
      <c r="G17" s="68" t="s">
        <v>15</v>
      </c>
      <c r="H17" s="106" t="s">
        <v>16</v>
      </c>
      <c r="I17" s="107" t="s">
        <v>17</v>
      </c>
      <c r="J17" s="108" t="s">
        <v>175</v>
      </c>
      <c r="K17" s="151" t="s">
        <v>195</v>
      </c>
      <c r="L17" s="116"/>
      <c r="M17" s="163"/>
    </row>
    <row r="18" spans="1:13" s="6" customFormat="1" ht="27.6" customHeight="1">
      <c r="A18" s="7" t="s">
        <v>27</v>
      </c>
      <c r="B18" s="13" t="s">
        <v>35</v>
      </c>
      <c r="C18" s="14"/>
      <c r="D18" s="14"/>
      <c r="E18" s="14"/>
      <c r="F18" s="14"/>
      <c r="G18" s="14"/>
      <c r="H18" s="111"/>
      <c r="I18" s="14"/>
      <c r="J18" s="166"/>
      <c r="K18" s="14"/>
      <c r="L18" s="116"/>
    </row>
    <row r="19" spans="1:13" s="6" customFormat="1" ht="27.6" customHeight="1">
      <c r="A19" s="39" t="s">
        <v>28</v>
      </c>
      <c r="B19" s="40" t="s">
        <v>21</v>
      </c>
      <c r="C19" s="37"/>
      <c r="D19" s="37"/>
      <c r="E19" s="37"/>
      <c r="F19" s="37"/>
      <c r="G19" s="37"/>
      <c r="H19" s="78"/>
      <c r="I19" s="75"/>
      <c r="J19" s="157"/>
      <c r="K19" s="37"/>
      <c r="L19" s="116"/>
    </row>
    <row r="20" spans="1:13" s="6" customFormat="1" ht="38.25">
      <c r="A20" s="9" t="s">
        <v>177</v>
      </c>
      <c r="B20" s="12" t="s">
        <v>89</v>
      </c>
      <c r="C20" s="11"/>
      <c r="D20" s="3" t="s">
        <v>19</v>
      </c>
      <c r="E20" s="3" t="s">
        <v>19</v>
      </c>
      <c r="F20" s="3"/>
      <c r="G20" s="70"/>
      <c r="H20" s="112"/>
      <c r="I20" s="70"/>
      <c r="J20" s="96"/>
      <c r="K20" s="70"/>
      <c r="L20" s="116"/>
    </row>
    <row r="21" spans="1:13" s="6" customFormat="1">
      <c r="A21" s="9" t="s">
        <v>178</v>
      </c>
      <c r="B21" s="12" t="s">
        <v>88</v>
      </c>
      <c r="C21" s="3" t="s">
        <v>19</v>
      </c>
      <c r="D21" s="11"/>
      <c r="E21" s="11"/>
      <c r="F21" s="11"/>
      <c r="G21" s="104"/>
      <c r="H21" s="112"/>
      <c r="I21" s="70"/>
      <c r="J21" s="96"/>
      <c r="K21" s="70"/>
      <c r="L21" s="116"/>
    </row>
    <row r="22" spans="1:13" s="6" customFormat="1" ht="20.100000000000001" customHeight="1">
      <c r="A22" s="22" t="s">
        <v>29</v>
      </c>
      <c r="B22" s="23" t="s">
        <v>2</v>
      </c>
      <c r="C22" s="29"/>
      <c r="D22" s="30"/>
      <c r="E22" s="30"/>
      <c r="F22" s="30"/>
      <c r="G22" s="30"/>
      <c r="H22" s="90"/>
      <c r="I22" s="30"/>
      <c r="J22" s="91"/>
      <c r="K22" s="30"/>
      <c r="L22" s="116"/>
    </row>
    <row r="23" spans="1:13" s="6" customFormat="1">
      <c r="A23" s="21" t="s">
        <v>58</v>
      </c>
      <c r="B23" s="26" t="s">
        <v>179</v>
      </c>
      <c r="C23" s="18" t="s">
        <v>19</v>
      </c>
      <c r="D23" s="32"/>
      <c r="E23" s="32"/>
      <c r="F23" s="32"/>
      <c r="G23" s="105"/>
      <c r="H23" s="92"/>
      <c r="I23" s="18"/>
      <c r="J23" s="167"/>
      <c r="K23" s="70"/>
      <c r="L23" s="116"/>
    </row>
    <row r="24" spans="1:13" s="6" customFormat="1" ht="38.25">
      <c r="A24" s="21" t="s">
        <v>59</v>
      </c>
      <c r="B24" s="26" t="s">
        <v>180</v>
      </c>
      <c r="C24" s="11"/>
      <c r="D24" s="3" t="s">
        <v>19</v>
      </c>
      <c r="E24" s="3" t="s">
        <v>19</v>
      </c>
      <c r="F24" s="3"/>
      <c r="G24" s="70"/>
      <c r="H24" s="92"/>
      <c r="I24" s="18"/>
      <c r="J24" s="167"/>
      <c r="K24" s="70"/>
      <c r="L24" s="116"/>
    </row>
    <row r="25" spans="1:13" s="6" customFormat="1">
      <c r="A25" s="21" t="s">
        <v>60</v>
      </c>
      <c r="B25" s="26" t="s">
        <v>8</v>
      </c>
      <c r="C25" s="3" t="s">
        <v>19</v>
      </c>
      <c r="D25" s="11"/>
      <c r="E25" s="11"/>
      <c r="F25" s="11"/>
      <c r="G25" s="104"/>
      <c r="H25" s="80"/>
      <c r="I25" s="3"/>
      <c r="J25" s="81"/>
      <c r="K25" s="70"/>
      <c r="L25" s="116"/>
    </row>
    <row r="26" spans="1:13" s="6" customFormat="1" ht="21" customHeight="1">
      <c r="A26" s="22" t="s">
        <v>82</v>
      </c>
      <c r="B26" s="23" t="s">
        <v>46</v>
      </c>
      <c r="C26" s="29"/>
      <c r="D26" s="30"/>
      <c r="E26" s="30"/>
      <c r="F26" s="30"/>
      <c r="G26" s="30"/>
      <c r="H26" s="90"/>
      <c r="I26" s="30"/>
      <c r="J26" s="91"/>
      <c r="K26" s="30"/>
      <c r="L26" s="116"/>
    </row>
    <row r="27" spans="1:13" s="6" customFormat="1">
      <c r="A27" s="21" t="s">
        <v>83</v>
      </c>
      <c r="B27" s="26" t="s">
        <v>179</v>
      </c>
      <c r="C27" s="18" t="s">
        <v>19</v>
      </c>
      <c r="D27" s="32"/>
      <c r="E27" s="32"/>
      <c r="F27" s="32"/>
      <c r="G27" s="105"/>
      <c r="H27" s="92"/>
      <c r="I27" s="18"/>
      <c r="J27" s="167"/>
      <c r="K27" s="70"/>
      <c r="L27" s="116"/>
    </row>
    <row r="28" spans="1:13" s="6" customFormat="1" ht="38.25">
      <c r="A28" s="21" t="s">
        <v>84</v>
      </c>
      <c r="B28" s="26" t="s">
        <v>180</v>
      </c>
      <c r="C28" s="11"/>
      <c r="D28" s="3" t="s">
        <v>19</v>
      </c>
      <c r="E28" s="3" t="s">
        <v>19</v>
      </c>
      <c r="F28" s="3"/>
      <c r="G28" s="70"/>
      <c r="H28" s="92"/>
      <c r="I28" s="18"/>
      <c r="J28" s="167"/>
      <c r="K28" s="70"/>
      <c r="L28" s="116"/>
    </row>
    <row r="29" spans="1:13" s="6" customFormat="1">
      <c r="A29" s="21" t="s">
        <v>85</v>
      </c>
      <c r="B29" s="35" t="s">
        <v>0</v>
      </c>
      <c r="C29" s="3" t="s">
        <v>19</v>
      </c>
      <c r="D29" s="11"/>
      <c r="E29" s="11"/>
      <c r="F29" s="11"/>
      <c r="G29" s="104"/>
      <c r="H29" s="80"/>
      <c r="I29" s="3"/>
      <c r="J29" s="81"/>
      <c r="K29" s="70"/>
      <c r="L29" s="116"/>
    </row>
    <row r="30" spans="1:13" s="6" customFormat="1" ht="23.25" customHeight="1">
      <c r="A30" s="33" t="s">
        <v>181</v>
      </c>
      <c r="B30" s="33" t="s">
        <v>129</v>
      </c>
      <c r="C30" s="33"/>
      <c r="D30" s="33"/>
      <c r="E30" s="33"/>
      <c r="F30" s="33"/>
      <c r="G30" s="33"/>
      <c r="H30" s="94"/>
      <c r="I30" s="33"/>
      <c r="J30" s="95"/>
      <c r="K30" s="33"/>
      <c r="L30" s="116"/>
    </row>
    <row r="31" spans="1:13" s="6" customFormat="1" ht="25.5">
      <c r="A31" s="65" t="s">
        <v>182</v>
      </c>
      <c r="B31" s="10" t="s">
        <v>31</v>
      </c>
      <c r="C31" s="3" t="s">
        <v>19</v>
      </c>
      <c r="D31" s="11"/>
      <c r="E31" s="11"/>
      <c r="F31" s="11"/>
      <c r="G31" s="104"/>
      <c r="H31" s="112"/>
      <c r="I31" s="70"/>
      <c r="J31" s="96"/>
      <c r="K31" s="70"/>
      <c r="L31" s="116"/>
    </row>
    <row r="32" spans="1:13" s="6" customFormat="1" ht="25.5">
      <c r="A32" s="65" t="s">
        <v>183</v>
      </c>
      <c r="B32" s="10" t="s">
        <v>124</v>
      </c>
      <c r="C32" s="11"/>
      <c r="D32" s="3" t="s">
        <v>19</v>
      </c>
      <c r="E32" s="11"/>
      <c r="F32" s="3"/>
      <c r="G32" s="70"/>
      <c r="H32" s="112"/>
      <c r="I32" s="70"/>
      <c r="J32" s="96"/>
      <c r="K32" s="70"/>
      <c r="L32" s="116"/>
    </row>
    <row r="33" spans="1:15" s="6" customFormat="1" ht="25.5">
      <c r="A33" s="65" t="s">
        <v>184</v>
      </c>
      <c r="B33" s="10" t="s">
        <v>125</v>
      </c>
      <c r="C33" s="11"/>
      <c r="D33" s="3" t="s">
        <v>19</v>
      </c>
      <c r="E33" s="11"/>
      <c r="F33" s="3"/>
      <c r="G33" s="70"/>
      <c r="H33" s="112"/>
      <c r="I33" s="70"/>
      <c r="J33" s="96"/>
      <c r="K33" s="70"/>
      <c r="L33" s="116"/>
    </row>
    <row r="34" spans="1:15" s="6" customFormat="1" ht="38.25">
      <c r="A34" s="65" t="s">
        <v>185</v>
      </c>
      <c r="B34" s="10" t="s">
        <v>126</v>
      </c>
      <c r="C34" s="11"/>
      <c r="D34" s="3" t="s">
        <v>19</v>
      </c>
      <c r="E34" s="11"/>
      <c r="F34" s="3"/>
      <c r="G34" s="70"/>
      <c r="H34" s="112"/>
      <c r="I34" s="70"/>
      <c r="J34" s="96"/>
      <c r="K34" s="70"/>
      <c r="L34" s="116"/>
    </row>
    <row r="35" spans="1:15" s="6" customFormat="1" ht="39" thickBot="1">
      <c r="A35" s="65" t="s">
        <v>186</v>
      </c>
      <c r="B35" s="12" t="s">
        <v>127</v>
      </c>
      <c r="C35" s="11"/>
      <c r="D35" s="3" t="s">
        <v>19</v>
      </c>
      <c r="E35" s="11"/>
      <c r="F35" s="3"/>
      <c r="G35" s="70"/>
      <c r="H35" s="150"/>
      <c r="I35" s="159"/>
      <c r="J35" s="99"/>
      <c r="K35" s="70"/>
      <c r="L35" s="116"/>
    </row>
    <row r="36" spans="1:15" ht="25.5" customHeight="1">
      <c r="B36" s="258" t="s">
        <v>210</v>
      </c>
      <c r="C36" s="259"/>
      <c r="D36" s="259"/>
      <c r="E36" s="259"/>
      <c r="F36" s="260"/>
      <c r="G36" s="3">
        <f>SUM(G20:G35)</f>
        <v>0</v>
      </c>
      <c r="H36" s="274" t="s">
        <v>213</v>
      </c>
      <c r="I36" s="275"/>
      <c r="J36" s="276"/>
      <c r="K36" s="3">
        <f>SUM(K20:K35)</f>
        <v>0</v>
      </c>
    </row>
    <row r="37" spans="1:15" ht="25.5" customHeight="1">
      <c r="B37" s="258" t="s">
        <v>211</v>
      </c>
      <c r="C37" s="259"/>
      <c r="D37" s="259"/>
      <c r="E37" s="259"/>
      <c r="F37" s="260"/>
      <c r="G37" s="3">
        <f ca="1">'Axel Generella krav'!G17</f>
        <v>0</v>
      </c>
      <c r="H37" s="258" t="s">
        <v>214</v>
      </c>
      <c r="I37" s="259"/>
      <c r="J37" s="260"/>
      <c r="K37" s="3">
        <f ca="1">'Axel Generella krav'!K17</f>
        <v>0</v>
      </c>
    </row>
    <row r="38" spans="1:15" ht="51.75" customHeight="1" thickBot="1">
      <c r="B38" s="258" t="s">
        <v>215</v>
      </c>
      <c r="C38" s="259"/>
      <c r="D38" s="259"/>
      <c r="E38" s="259"/>
      <c r="F38" s="260"/>
      <c r="G38" s="3">
        <f>SUM(G36:G37)</f>
        <v>0</v>
      </c>
      <c r="H38" s="258" t="s">
        <v>212</v>
      </c>
      <c r="I38" s="259"/>
      <c r="J38" s="260"/>
      <c r="K38" s="17">
        <f>SUM(K36:K37)</f>
        <v>0</v>
      </c>
      <c r="L38" s="60"/>
      <c r="M38" s="60"/>
      <c r="N38" s="60"/>
      <c r="O38" s="61"/>
    </row>
    <row r="39" spans="1:15" ht="48" customHeight="1" thickBot="1">
      <c r="A39" s="63"/>
      <c r="B39" s="273"/>
      <c r="C39" s="273"/>
      <c r="D39" s="273"/>
      <c r="E39" s="273"/>
      <c r="F39" s="273"/>
      <c r="G39" s="248"/>
      <c r="H39" s="277" t="s">
        <v>216</v>
      </c>
      <c r="I39" s="278"/>
      <c r="J39" s="279"/>
      <c r="K39" s="100" t="e">
        <f>F14*(1+(($G$38-K38)/$G$38)*1.5)</f>
        <v>#DIV/0!</v>
      </c>
    </row>
  </sheetData>
  <mergeCells count="18">
    <mergeCell ref="J13:K13"/>
    <mergeCell ref="J14:K14"/>
    <mergeCell ref="H38:J38"/>
    <mergeCell ref="H37:J37"/>
    <mergeCell ref="J12:K12"/>
    <mergeCell ref="J8:K8"/>
    <mergeCell ref="J9:K9"/>
    <mergeCell ref="J10:K10"/>
    <mergeCell ref="J11:K11"/>
    <mergeCell ref="H39:J39"/>
    <mergeCell ref="H16:J16"/>
    <mergeCell ref="H36:J36"/>
    <mergeCell ref="B39:F39"/>
    <mergeCell ref="A16:B16"/>
    <mergeCell ref="C16:G16"/>
    <mergeCell ref="B37:F37"/>
    <mergeCell ref="B38:F38"/>
    <mergeCell ref="B36:F36"/>
  </mergeCells>
  <phoneticPr fontId="8" type="noConversion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Översikt typoperationer</vt:lpstr>
      <vt:lpstr>Prispåslag</vt:lpstr>
      <vt:lpstr>Axel Generella krav</vt:lpstr>
      <vt:lpstr>A1 Axel anat modulär, exempel</vt:lpstr>
      <vt:lpstr>A1 Axel anatomisk modulär</vt:lpstr>
      <vt:lpstr>A2 Axel omvänd modulär</vt:lpstr>
      <vt:lpstr>A3 Axel metafysär förank</vt:lpstr>
      <vt:lpstr>A4 Axel Hemi</vt:lpstr>
      <vt:lpstr>'Axel Generella krav'!Utskriftsområde</vt:lpstr>
    </vt:vector>
  </TitlesOfParts>
  <Company>Zimmer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ternbomi</dc:creator>
  <cp:lastModifiedBy>ulni03</cp:lastModifiedBy>
  <cp:lastPrinted>2014-04-24T06:50:57Z</cp:lastPrinted>
  <dcterms:created xsi:type="dcterms:W3CDTF">2013-02-27T13:01:22Z</dcterms:created>
  <dcterms:modified xsi:type="dcterms:W3CDTF">2014-04-24T07:13:02Z</dcterms:modified>
</cp:coreProperties>
</file>